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9020" windowHeight="11295" activeTab="2"/>
  </bookViews>
  <sheets>
    <sheet name="OPĆI DIO" sheetId="1" r:id="rId1"/>
    <sheet name="PLAN PRIHODA" sheetId="2" r:id="rId2"/>
    <sheet name="PLAN RASHODA I IZDATAKA- 4. raz" sheetId="3" r:id="rId3"/>
    <sheet name="PLAN RASHODA I IZDATAKA" sheetId="4" r:id="rId4"/>
  </sheets>
  <definedNames>
    <definedName name="_xlnm.Print_Titles" localSheetId="1">'PLAN PRIHODA'!$1:$1</definedName>
    <definedName name="_xlnm.Print_Titles" localSheetId="2">'PLAN RASHODA I IZDATAKA- 4. raz'!$1:$2</definedName>
    <definedName name="_xlnm.Print_Area" localSheetId="0">'OPĆI DIO'!$A$1:$H$23</definedName>
    <definedName name="_xlnm.Print_Area" localSheetId="1">'PLAN PRIHODA'!$A$1:$J$46</definedName>
  </definedNames>
  <calcPr fullCalcOnLoad="1"/>
</workbook>
</file>

<file path=xl/sharedStrings.xml><?xml version="1.0" encoding="utf-8"?>
<sst xmlns="http://schemas.openxmlformats.org/spreadsheetml/2006/main" count="191" uniqueCount="100">
  <si>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</si>
  <si>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</si>
  <si>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</si>
  <si>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</si>
  <si>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</si>
  <si>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</si>
  <si>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</si>
  <si>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</si>
  <si>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</si>
  <si>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</si>
  <si>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</si>
  <si>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</si>
  <si>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</si>
  <si>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</si>
  <si>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</si>
  <si>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</si>
  <si>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</si>
  <si>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</si>
  <si>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</si>
  <si>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</si>
  <si>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</si>
  <si>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</si>
  <si>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</si>
  <si>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</si>
  <si>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</si>
  <si>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</si>
  <si>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</si>
  <si>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</si>
  <si>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</si>
  <si>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</si>
  <si>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</si>
  <si>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</si>
  <si>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</si>
  <si>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</si>
  <si>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</si>
  <si>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</si>
  <si>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</si>
  <si>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</si>
  <si>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</si>
  <si>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</si>
  <si>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</si>
  <si>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PROJEKCIJA PLANA ZA 2016.</t>
  </si>
  <si>
    <t>OPĆI DIO</t>
  </si>
  <si>
    <t>PRIHODI UKUPNO</t>
  </si>
  <si>
    <t>RASHODI UKUPNO</t>
  </si>
  <si>
    <t>Opći prihodi i primici</t>
  </si>
  <si>
    <t>Državni proračun</t>
  </si>
  <si>
    <t>Proračun Grada Kutine</t>
  </si>
  <si>
    <t>Prihodi od financijske imovine</t>
  </si>
  <si>
    <t>Službena putovanja</t>
  </si>
  <si>
    <t>Stručno usavršavanje zaposlenika</t>
  </si>
  <si>
    <t>Uredski materijal i ostali materijalni rashodi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</si>
  <si>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</si>
  <si>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</si>
  <si>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</si>
  <si>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</si>
  <si>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</si>
  <si>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Računalne usluge</t>
  </si>
  <si>
    <t>Ostale usluge</t>
  </si>
  <si>
    <t>Intelektualne i osobne usluge</t>
  </si>
  <si>
    <t>Naknade troškova osobama izvan radnog odnosa</t>
  </si>
  <si>
    <t>Reprezentacija</t>
  </si>
  <si>
    <t>Članarine</t>
  </si>
  <si>
    <t>Pristojbe i naknade</t>
  </si>
  <si>
    <t>Bankarske usluge i usluge platnog prometa</t>
  </si>
  <si>
    <t>Najamnine i zakupnine</t>
  </si>
  <si>
    <t>PROGRAM 1002 OSNOVNO ŠKOLSTVO</t>
  </si>
  <si>
    <t>Plaće za redovan rad</t>
  </si>
  <si>
    <t>Plaće za prekovremeni rad</t>
  </si>
  <si>
    <t>Naknade za prijevoz</t>
  </si>
  <si>
    <t>Ostale naknade troškova zaposlenika</t>
  </si>
  <si>
    <r>
      <t xml:space="preserve">Uredski materijal i ostali materijalni rashodi- </t>
    </r>
    <r>
      <rPr>
        <i/>
        <sz val="10"/>
        <color indexed="8"/>
        <rFont val="Arial"/>
        <family val="2"/>
      </rPr>
      <t>pedagoška dokumentacija</t>
    </r>
  </si>
  <si>
    <t>Zdravstvene usluge</t>
  </si>
  <si>
    <t>AKTIVNOST SVEUKUPNO</t>
  </si>
  <si>
    <t>Doprinosi za obvezno zdravstveno osiguranje</t>
  </si>
  <si>
    <t>Doprinosi za obvezno osiguranje u slučaju nezaposlenosti</t>
  </si>
  <si>
    <t>AKTIVNOST A100001 REDOVNA DJELATNOST UNUTAR OPSEGA</t>
  </si>
  <si>
    <t xml:space="preserve">46850     OSNOVNA GLAZBENA ŠKOLA BORISA PAPANDOPULA KUTINA  </t>
  </si>
  <si>
    <t>AKTIVNOST A100002 REDOVNA DJELATNOST VAN OPSEGA</t>
  </si>
  <si>
    <t>Klasa:</t>
  </si>
  <si>
    <t>Ur. broj:</t>
  </si>
  <si>
    <t>Opći prihodi i primici- Državni proračun</t>
  </si>
  <si>
    <t>Opći prihodi i primici- Proračun Grada Kutine</t>
  </si>
  <si>
    <t>Opći prihodi i primici- Prihodi od financijske imovine</t>
  </si>
  <si>
    <t>Ravnatelj:</t>
  </si>
  <si>
    <t>Nikola Šćapec, prof.</t>
  </si>
  <si>
    <t>2017.</t>
  </si>
  <si>
    <t>Ukupno prihodi i primici za 2017.</t>
  </si>
  <si>
    <t>PRIJEDLOG PLANA ZA 2015.</t>
  </si>
  <si>
    <t>PROJEKCIJA PLANA ZA 2017.</t>
  </si>
  <si>
    <t>PRIJEDLOG FINANCIJSKOG PLANA OSNOVNE GLAZBENE ŠKOLE BORISA PAPANDOPULA KUTINA  ZA 2015. I                                                                                                                                                PROJEKCIJA PLANA ZA  2016. I 2017. GODINU</t>
  </si>
  <si>
    <t>Prijedlog plana 
za 2015.</t>
  </si>
  <si>
    <t>Projekcija plana
za 2016.</t>
  </si>
  <si>
    <t>Projekcija plana 
za 2017.</t>
  </si>
  <si>
    <t>PRIJEDLOG PLANA ZA 2014.</t>
  </si>
  <si>
    <t>PROJEKCIJA PLANA ZA 2015.</t>
  </si>
  <si>
    <t>Predsjednik školskog odbora:</t>
  </si>
  <si>
    <t>Lidija Maksić Petrović, prof.</t>
  </si>
  <si>
    <t>400-02/14-01/04</t>
  </si>
  <si>
    <t>2176-51-14-01-03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</si>
</sst>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&quot;kn&quot;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4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B0F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25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0" xfId="0" applyNumberFormat="1" applyFont="1" applyBorder="1" applyAlignment="1">
      <alignment horizontal="left" wrapText="1"/>
    </xf>
    <xf numFmtId="1" fontId="21" fillId="0" borderId="20" xfId="0" applyNumberFormat="1" applyFont="1" applyBorder="1" applyAlignment="1">
      <alignment horizontal="right" wrapText="1"/>
    </xf>
    <xf numFmtId="1" fontId="21" fillId="0" borderId="20" xfId="0" applyNumberFormat="1" applyFont="1" applyBorder="1" applyAlignment="1">
      <alignment wrapText="1"/>
    </xf>
    <xf numFmtId="1" fontId="21" fillId="0" borderId="21" xfId="0" applyNumberFormat="1" applyFont="1" applyBorder="1" applyAlignment="1">
      <alignment wrapText="1"/>
    </xf>
    <xf numFmtId="1" fontId="22" fillId="0" borderId="22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3" xfId="0" applyFont="1" applyBorder="1" applyAlignment="1" quotePrefix="1">
      <alignment horizontal="left" vertical="center" wrapText="1"/>
    </xf>
    <xf numFmtId="0" fontId="30" fillId="0" borderId="23" xfId="0" applyFont="1" applyBorder="1" applyAlignment="1" quotePrefix="1">
      <alignment horizontal="center" vertical="center" wrapText="1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4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left" wrapText="1"/>
    </xf>
    <xf numFmtId="0" fontId="34" fillId="0" borderId="23" xfId="0" applyFont="1" applyBorder="1" applyAlignment="1" quotePrefix="1">
      <alignment horizontal="center" wrapText="1"/>
    </xf>
    <xf numFmtId="0" fontId="34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3" fontId="34" fillId="0" borderId="24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left"/>
    </xf>
    <xf numFmtId="0" fontId="34" fillId="0" borderId="23" xfId="0" applyNumberFormat="1" applyFont="1" applyFill="1" applyBorder="1" applyAlignment="1" applyProtection="1">
      <alignment wrapText="1"/>
      <protection/>
    </xf>
    <xf numFmtId="0" fontId="36" fillId="0" borderId="23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27" xfId="0" applyNumberFormat="1" applyFont="1" applyFill="1" applyBorder="1" applyAlignment="1">
      <alignment horizontal="left" wrapText="1"/>
    </xf>
    <xf numFmtId="1" fontId="22" fillId="0" borderId="2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1" fontId="22" fillId="49" borderId="28" xfId="0" applyNumberFormat="1" applyFont="1" applyFill="1" applyBorder="1" applyAlignment="1">
      <alignment horizontal="right" vertical="top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wrapText="1"/>
      <protection/>
    </xf>
    <xf numFmtId="4" fontId="27" fillId="0" borderId="23" xfId="0" applyNumberFormat="1" applyFont="1" applyFill="1" applyBorder="1" applyAlignment="1" applyProtection="1">
      <alignment/>
      <protection/>
    </xf>
    <xf numFmtId="4" fontId="25" fillId="0" borderId="23" xfId="0" applyNumberFormat="1" applyFont="1" applyFill="1" applyBorder="1" applyAlignment="1" applyProtection="1">
      <alignment/>
      <protection/>
    </xf>
    <xf numFmtId="4" fontId="33" fillId="0" borderId="23" xfId="0" applyNumberFormat="1" applyFont="1" applyFill="1" applyBorder="1" applyAlignment="1" applyProtection="1">
      <alignment/>
      <protection/>
    </xf>
    <xf numFmtId="4" fontId="27" fillId="0" borderId="31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7" fillId="0" borderId="32" xfId="0" applyNumberFormat="1" applyFont="1" applyFill="1" applyBorder="1" applyAlignment="1" applyProtection="1">
      <alignment/>
      <protection/>
    </xf>
    <xf numFmtId="4" fontId="25" fillId="0" borderId="31" xfId="0" applyNumberFormat="1" applyFont="1" applyFill="1" applyBorder="1" applyAlignment="1" applyProtection="1">
      <alignment/>
      <protection/>
    </xf>
    <xf numFmtId="4" fontId="27" fillId="8" borderId="23" xfId="0" applyNumberFormat="1" applyFont="1" applyFill="1" applyBorder="1" applyAlignment="1" applyProtection="1">
      <alignment/>
      <protection/>
    </xf>
    <xf numFmtId="0" fontId="27" fillId="16" borderId="23" xfId="0" applyNumberFormat="1" applyFont="1" applyFill="1" applyBorder="1" applyAlignment="1" applyProtection="1">
      <alignment horizontal="center"/>
      <protection/>
    </xf>
    <xf numFmtId="0" fontId="27" fillId="16" borderId="23" xfId="0" applyNumberFormat="1" applyFont="1" applyFill="1" applyBorder="1" applyAlignment="1" applyProtection="1">
      <alignment wrapText="1"/>
      <protection/>
    </xf>
    <xf numFmtId="4" fontId="27" fillId="16" borderId="23" xfId="0" applyNumberFormat="1" applyFont="1" applyFill="1" applyBorder="1" applyAlignment="1" applyProtection="1">
      <alignment/>
      <protection/>
    </xf>
    <xf numFmtId="4" fontId="25" fillId="16" borderId="23" xfId="0" applyNumberFormat="1" applyFont="1" applyFill="1" applyBorder="1" applyAlignment="1" applyProtection="1">
      <alignment/>
      <protection/>
    </xf>
    <xf numFmtId="0" fontId="39" fillId="8" borderId="23" xfId="0" applyNumberFormat="1" applyFont="1" applyFill="1" applyBorder="1" applyAlignment="1" applyProtection="1">
      <alignment horizontal="center"/>
      <protection/>
    </xf>
    <xf numFmtId="0" fontId="39" fillId="8" borderId="23" xfId="0" applyNumberFormat="1" applyFont="1" applyFill="1" applyBorder="1" applyAlignment="1" applyProtection="1">
      <alignment wrapText="1"/>
      <protection/>
    </xf>
    <xf numFmtId="4" fontId="25" fillId="8" borderId="23" xfId="0" applyNumberFormat="1" applyFont="1" applyFill="1" applyBorder="1" applyAlignment="1" applyProtection="1">
      <alignment/>
      <protection/>
    </xf>
    <xf numFmtId="4" fontId="33" fillId="8" borderId="23" xfId="0" applyNumberFormat="1" applyFont="1" applyFill="1" applyBorder="1" applyAlignment="1" applyProtection="1">
      <alignment/>
      <protection/>
    </xf>
    <xf numFmtId="4" fontId="39" fillId="8" borderId="23" xfId="0" applyNumberFormat="1" applyFont="1" applyFill="1" applyBorder="1" applyAlignment="1" applyProtection="1">
      <alignment/>
      <protection/>
    </xf>
    <xf numFmtId="0" fontId="27" fillId="24" borderId="23" xfId="0" applyNumberFormat="1" applyFont="1" applyFill="1" applyBorder="1" applyAlignment="1" applyProtection="1">
      <alignment horizontal="center"/>
      <protection/>
    </xf>
    <xf numFmtId="0" fontId="27" fillId="24" borderId="23" xfId="0" applyNumberFormat="1" applyFont="1" applyFill="1" applyBorder="1" applyAlignment="1" applyProtection="1">
      <alignment wrapText="1"/>
      <protection/>
    </xf>
    <xf numFmtId="4" fontId="27" fillId="24" borderId="23" xfId="0" applyNumberFormat="1" applyFont="1" applyFill="1" applyBorder="1" applyAlignment="1" applyProtection="1">
      <alignment/>
      <protection/>
    </xf>
    <xf numFmtId="0" fontId="27" fillId="50" borderId="0" xfId="0" applyNumberFormat="1" applyFont="1" applyFill="1" applyBorder="1" applyAlignment="1" applyProtection="1">
      <alignment horizontal="left" wrapText="1"/>
      <protection/>
    </xf>
    <xf numFmtId="4" fontId="21" fillId="0" borderId="33" xfId="0" applyNumberFormat="1" applyFont="1" applyBorder="1" applyAlignment="1">
      <alignment horizontal="center" vertical="center" wrapText="1"/>
    </xf>
    <xf numFmtId="4" fontId="21" fillId="0" borderId="34" xfId="0" applyNumberFormat="1" applyFont="1" applyBorder="1" applyAlignment="1">
      <alignment/>
    </xf>
    <xf numFmtId="4" fontId="21" fillId="0" borderId="34" xfId="0" applyNumberFormat="1" applyFont="1" applyBorder="1" applyAlignment="1">
      <alignment horizontal="center" wrapText="1"/>
    </xf>
    <xf numFmtId="4" fontId="21" fillId="0" borderId="34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 vertical="center" wrapText="1"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4" fontId="34" fillId="0" borderId="25" xfId="0" applyNumberFormat="1" applyFont="1" applyBorder="1" applyAlignment="1">
      <alignment horizontal="right"/>
    </xf>
    <xf numFmtId="4" fontId="34" fillId="0" borderId="25" xfId="0" applyNumberFormat="1" applyFont="1" applyFill="1" applyBorder="1" applyAlignment="1" applyProtection="1">
      <alignment horizontal="right" wrapText="1"/>
      <protection/>
    </xf>
    <xf numFmtId="0" fontId="26" fillId="35" borderId="46" xfId="0" applyNumberFormat="1" applyFont="1" applyFill="1" applyBorder="1" applyAlignment="1" applyProtection="1">
      <alignment vertical="center" wrapText="1"/>
      <protection/>
    </xf>
    <xf numFmtId="0" fontId="27" fillId="35" borderId="46" xfId="0" applyNumberFormat="1" applyFont="1" applyFill="1" applyBorder="1" applyAlignment="1" applyProtection="1">
      <alignment vertical="center" wrapText="1"/>
      <protection/>
    </xf>
    <xf numFmtId="0" fontId="40" fillId="0" borderId="47" xfId="0" applyFont="1" applyBorder="1" applyAlignment="1">
      <alignment vertical="center" wrapText="1"/>
    </xf>
    <xf numFmtId="0" fontId="25" fillId="0" borderId="48" xfId="0" applyNumberFormat="1" applyFont="1" applyFill="1" applyBorder="1" applyAlignment="1" applyProtection="1">
      <alignment/>
      <protection/>
    </xf>
    <xf numFmtId="4" fontId="25" fillId="50" borderId="31" xfId="0" applyNumberFormat="1" applyFont="1" applyFill="1" applyBorder="1" applyAlignment="1" applyProtection="1">
      <alignment/>
      <protection/>
    </xf>
    <xf numFmtId="4" fontId="25" fillId="50" borderId="23" xfId="0" applyNumberFormat="1" applyFont="1" applyFill="1" applyBorder="1" applyAlignment="1" applyProtection="1">
      <alignment/>
      <protection/>
    </xf>
    <xf numFmtId="4" fontId="70" fillId="0" borderId="38" xfId="0" applyNumberFormat="1" applyFont="1" applyBorder="1" applyAlignment="1">
      <alignment/>
    </xf>
    <xf numFmtId="0" fontId="24" fillId="50" borderId="23" xfId="0" applyNumberFormat="1" applyFont="1" applyFill="1" applyBorder="1" applyAlignment="1" applyProtection="1">
      <alignment horizontal="center"/>
      <protection/>
    </xf>
    <xf numFmtId="0" fontId="24" fillId="50" borderId="23" xfId="0" applyNumberFormat="1" applyFont="1" applyFill="1" applyBorder="1" applyAlignment="1" applyProtection="1">
      <alignment wrapText="1"/>
      <protection/>
    </xf>
    <xf numFmtId="4" fontId="24" fillId="50" borderId="23" xfId="0" applyNumberFormat="1" applyFont="1" applyFill="1" applyBorder="1" applyAlignment="1" applyProtection="1">
      <alignment/>
      <protection/>
    </xf>
    <xf numFmtId="0" fontId="41" fillId="50" borderId="23" xfId="0" applyNumberFormat="1" applyFont="1" applyFill="1" applyBorder="1" applyAlignment="1" applyProtection="1">
      <alignment horizontal="center"/>
      <protection/>
    </xf>
    <xf numFmtId="0" fontId="41" fillId="50" borderId="23" xfId="0" applyNumberFormat="1" applyFont="1" applyFill="1" applyBorder="1" applyAlignment="1" applyProtection="1">
      <alignment wrapText="1"/>
      <protection/>
    </xf>
    <xf numFmtId="4" fontId="23" fillId="50" borderId="23" xfId="0" applyNumberFormat="1" applyFont="1" applyFill="1" applyBorder="1" applyAlignment="1" applyProtection="1">
      <alignment/>
      <protection/>
    </xf>
    <xf numFmtId="4" fontId="24" fillId="50" borderId="31" xfId="0" applyNumberFormat="1" applyFont="1" applyFill="1" applyBorder="1" applyAlignment="1" applyProtection="1">
      <alignment/>
      <protection/>
    </xf>
    <xf numFmtId="4" fontId="24" fillId="50" borderId="32" xfId="0" applyNumberFormat="1" applyFont="1" applyFill="1" applyBorder="1" applyAlignment="1" applyProtection="1">
      <alignment/>
      <protection/>
    </xf>
    <xf numFmtId="4" fontId="24" fillId="0" borderId="32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42" fillId="50" borderId="23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43" fillId="0" borderId="48" xfId="0" applyNumberFormat="1" applyFont="1" applyFill="1" applyBorder="1" applyAlignment="1" applyProtection="1">
      <alignment wrapText="1"/>
      <protection/>
    </xf>
    <xf numFmtId="0" fontId="43" fillId="0" borderId="48" xfId="0" applyNumberFormat="1" applyFont="1" applyFill="1" applyBorder="1" applyAlignment="1" applyProtection="1">
      <alignment/>
      <protection/>
    </xf>
    <xf numFmtId="4" fontId="21" fillId="0" borderId="23" xfId="0" applyNumberFormat="1" applyFont="1" applyFill="1" applyBorder="1" applyAlignment="1" applyProtection="1">
      <alignment/>
      <protection/>
    </xf>
    <xf numFmtId="0" fontId="37" fillId="0" borderId="24" xfId="0" applyNumberFormat="1" applyFont="1" applyFill="1" applyBorder="1" applyAlignment="1" applyProtection="1" quotePrefix="1">
      <alignment horizontal="left" wrapText="1"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37" fillId="0" borderId="24" xfId="0" applyNumberFormat="1" applyFont="1" applyFill="1" applyBorder="1" applyAlignment="1" applyProtection="1">
      <alignment horizontal="left" wrapText="1"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4" xfId="0" applyFont="1" applyBorder="1" applyAlignment="1" quotePrefix="1">
      <alignment horizontal="left"/>
    </xf>
    <xf numFmtId="0" fontId="21" fillId="0" borderId="23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4" xfId="0" applyNumberFormat="1" applyFont="1" applyFill="1" applyBorder="1" applyAlignment="1" applyProtection="1">
      <alignment horizontal="left" wrapText="1"/>
      <protection/>
    </xf>
    <xf numFmtId="0" fontId="36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44" xfId="0" applyNumberFormat="1" applyFont="1" applyBorder="1" applyAlignment="1">
      <alignment horizontal="center"/>
    </xf>
    <xf numFmtId="4" fontId="22" fillId="0" borderId="32" xfId="0" applyNumberFormat="1" applyFont="1" applyBorder="1" applyAlignment="1">
      <alignment horizontal="center"/>
    </xf>
    <xf numFmtId="4" fontId="22" fillId="0" borderId="45" xfId="0" applyNumberFormat="1" applyFont="1" applyBorder="1" applyAlignment="1">
      <alignment horizontal="center"/>
    </xf>
    <xf numFmtId="0" fontId="37" fillId="0" borderId="44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28" fillId="0" borderId="48" xfId="0" applyNumberFormat="1" applyFont="1" applyFill="1" applyBorder="1" applyAlignment="1" applyProtection="1" quotePrefix="1">
      <alignment horizontal="left" wrapText="1"/>
      <protection/>
    </xf>
    <xf numFmtId="0" fontId="35" fillId="0" borderId="48" xfId="0" applyNumberFormat="1" applyFont="1" applyFill="1" applyBorder="1" applyAlignment="1" applyProtection="1">
      <alignment wrapText="1"/>
      <protection/>
    </xf>
    <xf numFmtId="0" fontId="22" fillId="0" borderId="4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20" xfId="0" applyNumberFormat="1" applyFont="1" applyFill="1" applyBorder="1" applyAlignment="1">
      <alignment horizontal="right" vertical="top" wrapText="1"/>
    </xf>
    <xf numFmtId="0" fontId="27" fillId="51" borderId="26" xfId="0" applyNumberFormat="1" applyFont="1" applyFill="1" applyBorder="1" applyAlignment="1" applyProtection="1">
      <alignment horizontal="left" wrapText="1"/>
      <protection/>
    </xf>
    <xf numFmtId="0" fontId="27" fillId="51" borderId="0" xfId="0" applyNumberFormat="1" applyFont="1" applyFill="1" applyBorder="1" applyAlignment="1" applyProtection="1">
      <alignment horizontal="left" wrapText="1"/>
      <protection/>
    </xf>
    <xf numFmtId="0" fontId="27" fillId="0" borderId="32" xfId="0" applyNumberFormat="1" applyFont="1" applyFill="1" applyBorder="1" applyAlignment="1" applyProtection="1">
      <alignment horizontal="center"/>
      <protection/>
    </xf>
    <xf numFmtId="0" fontId="39" fillId="52" borderId="31" xfId="0" applyNumberFormat="1" applyFont="1" applyFill="1" applyBorder="1" applyAlignment="1" applyProtection="1">
      <alignment horizontal="left" wrapText="1"/>
      <protection/>
    </xf>
    <xf numFmtId="0" fontId="39" fillId="52" borderId="0" xfId="0" applyNumberFormat="1" applyFont="1" applyFill="1" applyBorder="1" applyAlignment="1" applyProtection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28" fillId="0" borderId="48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53" borderId="53" xfId="0" applyNumberFormat="1" applyFont="1" applyFill="1" applyBorder="1" applyAlignment="1" applyProtection="1">
      <alignment horizontal="left" wrapText="1"/>
      <protection/>
    </xf>
    <xf numFmtId="0" fontId="27" fillId="53" borderId="48" xfId="0" applyNumberFormat="1" applyFont="1" applyFill="1" applyBorder="1" applyAlignment="1" applyProtection="1">
      <alignment horizontal="left" wrapText="1"/>
      <protection/>
    </xf>
    <xf numFmtId="0" fontId="27" fillId="53" borderId="48" xfId="0" applyNumberFormat="1" applyFont="1" applyFill="1" applyBorder="1" applyAlignment="1" applyProtection="1">
      <alignment horizontal="left"/>
      <protection/>
    </xf>
    <xf numFmtId="0" fontId="41" fillId="52" borderId="31" xfId="0" applyNumberFormat="1" applyFont="1" applyFill="1" applyBorder="1" applyAlignment="1" applyProtection="1">
      <alignment horizontal="left" wrapText="1"/>
      <protection/>
    </xf>
    <xf numFmtId="0" fontId="41" fillId="52" borderId="0" xfId="0" applyNumberFormat="1" applyFont="1" applyFill="1" applyBorder="1" applyAlignment="1" applyProtection="1">
      <alignment horizontal="left" wrapText="1"/>
      <protection/>
    </xf>
    <xf numFmtId="0" fontId="24" fillId="51" borderId="26" xfId="0" applyNumberFormat="1" applyFont="1" applyFill="1" applyBorder="1" applyAlignment="1" applyProtection="1">
      <alignment horizontal="left" wrapText="1"/>
      <protection/>
    </xf>
    <xf numFmtId="0" fontId="24" fillId="51" borderId="0" xfId="0" applyNumberFormat="1" applyFont="1" applyFill="1" applyBorder="1" applyAlignment="1" applyProtection="1">
      <alignment horizontal="left" wrapText="1"/>
      <protection/>
    </xf>
    <xf numFmtId="0" fontId="24" fillId="53" borderId="53" xfId="0" applyNumberFormat="1" applyFont="1" applyFill="1" applyBorder="1" applyAlignment="1" applyProtection="1">
      <alignment horizontal="left" wrapText="1"/>
      <protection/>
    </xf>
    <xf numFmtId="0" fontId="24" fillId="53" borderId="48" xfId="0" applyNumberFormat="1" applyFont="1" applyFill="1" applyBorder="1" applyAlignment="1" applyProtection="1">
      <alignment horizontal="left" wrapText="1"/>
      <protection/>
    </xf>
    <xf numFmtId="0" fontId="24" fillId="0" borderId="32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horizontal="center" wrapText="1"/>
      <protection/>
    </xf>
    <xf numFmtId="0" fontId="24" fillId="53" borderId="48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0" fontId="25" fillId="0" borderId="48" xfId="0" applyNumberFormat="1" applyFont="1" applyFill="1" applyBorder="1" applyAlignment="1" applyProtection="1">
      <alignment horizont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52" fillId="0" borderId="0" xfId="0" applyNumberFormat="1" applyFont="1" applyFill="1" applyBorder="1" applyAlignment="1" applyProtection="1">
      <alignment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_List4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67715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67715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72" customWidth="1"/>
    <col min="5" max="5" width="44.7109375" style="4" customWidth="1"/>
    <col min="6" max="6" width="15.140625" style="4" bestFit="1" customWidth="1"/>
    <col min="7" max="7" width="17.28125" style="4" customWidth="1"/>
    <col min="8" max="8" width="16.7109375" style="4" customWidth="1"/>
    <col min="9" max="16384" width="11.421875" style="4" customWidth="1"/>
  </cols>
  <sheetData>
    <row r="1" spans="1:8" ht="56.25" customHeight="1">
      <c r="A1" s="163" t="s">
        <v>90</v>
      </c>
      <c r="B1" s="163"/>
      <c r="C1" s="163"/>
      <c r="D1" s="163"/>
      <c r="E1" s="163"/>
      <c r="F1" s="163"/>
      <c r="G1" s="163"/>
      <c r="H1" s="163"/>
    </row>
    <row r="2" spans="1:8" s="52" customFormat="1" ht="30.75" customHeight="1">
      <c r="A2" s="163" t="s">
        <v>42</v>
      </c>
      <c r="B2" s="163"/>
      <c r="C2" s="163"/>
      <c r="D2" s="163"/>
      <c r="E2" s="163"/>
      <c r="F2" s="163"/>
      <c r="G2" s="164"/>
      <c r="H2" s="164"/>
    </row>
    <row r="3" spans="1:8" ht="25.5" customHeight="1">
      <c r="A3" s="163"/>
      <c r="B3" s="163"/>
      <c r="C3" s="163"/>
      <c r="D3" s="163"/>
      <c r="E3" s="163"/>
      <c r="F3" s="163"/>
      <c r="G3" s="163"/>
      <c r="H3" s="165"/>
    </row>
    <row r="4" spans="1:5" ht="9" customHeight="1">
      <c r="A4" s="53"/>
      <c r="B4" s="54"/>
      <c r="C4" s="54"/>
      <c r="D4" s="54"/>
      <c r="E4" s="54"/>
    </row>
    <row r="5" spans="1:9" ht="27.75" customHeight="1">
      <c r="A5" s="55"/>
      <c r="B5" s="56"/>
      <c r="C5" s="56"/>
      <c r="D5" s="57"/>
      <c r="E5" s="58"/>
      <c r="F5" s="59" t="s">
        <v>91</v>
      </c>
      <c r="G5" s="59" t="s">
        <v>92</v>
      </c>
      <c r="H5" s="60" t="s">
        <v>93</v>
      </c>
      <c r="I5" s="61"/>
    </row>
    <row r="6" spans="1:9" ht="27.75" customHeight="1">
      <c r="A6" s="161" t="s">
        <v>43</v>
      </c>
      <c r="B6" s="160"/>
      <c r="C6" s="160"/>
      <c r="D6" s="160"/>
      <c r="E6" s="162"/>
      <c r="F6" s="131">
        <f>F7</f>
        <v>2197100</v>
      </c>
      <c r="G6" s="131">
        <f>G7</f>
        <v>2353000</v>
      </c>
      <c r="H6" s="131">
        <f>H7</f>
        <v>2428000</v>
      </c>
      <c r="I6" s="80"/>
    </row>
    <row r="7" spans="1:8" ht="22.5" customHeight="1">
      <c r="A7" s="161" t="s">
        <v>0</v>
      </c>
      <c r="B7" s="160"/>
      <c r="C7" s="160"/>
      <c r="D7" s="160"/>
      <c r="E7" s="162"/>
      <c r="F7" s="130">
        <v>2197100</v>
      </c>
      <c r="G7" s="130">
        <v>2353000</v>
      </c>
      <c r="H7" s="130">
        <v>2428000</v>
      </c>
    </row>
    <row r="8" spans="1:8" ht="22.5" customHeight="1">
      <c r="A8" s="166" t="s">
        <v>1</v>
      </c>
      <c r="B8" s="162"/>
      <c r="C8" s="162"/>
      <c r="D8" s="162"/>
      <c r="E8" s="162"/>
      <c r="F8" s="130">
        <v>0</v>
      </c>
      <c r="G8" s="130">
        <v>0</v>
      </c>
      <c r="H8" s="130">
        <v>0</v>
      </c>
    </row>
    <row r="9" spans="1:8" ht="22.5" customHeight="1">
      <c r="A9" s="81" t="s">
        <v>44</v>
      </c>
      <c r="B9" s="62"/>
      <c r="C9" s="62"/>
      <c r="D9" s="62"/>
      <c r="E9" s="62"/>
      <c r="F9" s="130">
        <f>F11+F10</f>
        <v>2197100</v>
      </c>
      <c r="G9" s="130">
        <f>G11+G10</f>
        <v>2353000</v>
      </c>
      <c r="H9" s="130">
        <f>H11+H10</f>
        <v>2428000</v>
      </c>
    </row>
    <row r="10" spans="1:8" ht="22.5" customHeight="1">
      <c r="A10" s="159" t="s">
        <v>2</v>
      </c>
      <c r="B10" s="160"/>
      <c r="C10" s="160"/>
      <c r="D10" s="160"/>
      <c r="E10" s="167"/>
      <c r="F10" s="131">
        <v>2197100</v>
      </c>
      <c r="G10" s="131">
        <f>G6-G11</f>
        <v>2353000</v>
      </c>
      <c r="H10" s="131">
        <v>2428000</v>
      </c>
    </row>
    <row r="11" spans="1:8" ht="22.5" customHeight="1">
      <c r="A11" s="166" t="s">
        <v>3</v>
      </c>
      <c r="B11" s="162"/>
      <c r="C11" s="162"/>
      <c r="D11" s="162"/>
      <c r="E11" s="162"/>
      <c r="F11" s="131">
        <v>0</v>
      </c>
      <c r="G11" s="131">
        <v>0</v>
      </c>
      <c r="H11" s="131">
        <v>0</v>
      </c>
    </row>
    <row r="12" spans="1:8" ht="22.5" customHeight="1">
      <c r="A12" s="159" t="s">
        <v>4</v>
      </c>
      <c r="B12" s="160"/>
      <c r="C12" s="160"/>
      <c r="D12" s="160"/>
      <c r="E12" s="160"/>
      <c r="F12" s="131">
        <f>+F6-F9</f>
        <v>0</v>
      </c>
      <c r="G12" s="131">
        <f>+G6-G9</f>
        <v>0</v>
      </c>
      <c r="H12" s="131">
        <f>+H6-H9</f>
        <v>0</v>
      </c>
    </row>
    <row r="13" spans="1:8" ht="25.5" customHeight="1">
      <c r="A13" s="163"/>
      <c r="B13" s="168"/>
      <c r="C13" s="168"/>
      <c r="D13" s="168"/>
      <c r="E13" s="168"/>
      <c r="F13" s="165"/>
      <c r="G13" s="165"/>
      <c r="H13" s="165"/>
    </row>
    <row r="14" spans="1:8" ht="27.75" customHeight="1">
      <c r="A14" s="55"/>
      <c r="B14" s="56"/>
      <c r="C14" s="56"/>
      <c r="D14" s="57"/>
      <c r="E14" s="58"/>
      <c r="F14" s="59" t="s">
        <v>91</v>
      </c>
      <c r="G14" s="59" t="s">
        <v>92</v>
      </c>
      <c r="H14" s="60" t="s">
        <v>93</v>
      </c>
    </row>
    <row r="15" spans="1:8" ht="22.5" customHeight="1">
      <c r="A15" s="169" t="s">
        <v>5</v>
      </c>
      <c r="B15" s="170"/>
      <c r="C15" s="170"/>
      <c r="D15" s="170"/>
      <c r="E15" s="171"/>
      <c r="F15" s="66">
        <v>0</v>
      </c>
      <c r="G15" s="66">
        <v>0</v>
      </c>
      <c r="H15" s="64">
        <v>0</v>
      </c>
    </row>
    <row r="16" spans="1:8" s="47" customFormat="1" ht="25.5" customHeight="1">
      <c r="A16" s="172"/>
      <c r="B16" s="168"/>
      <c r="C16" s="168"/>
      <c r="D16" s="168"/>
      <c r="E16" s="168"/>
      <c r="F16" s="165"/>
      <c r="G16" s="165"/>
      <c r="H16" s="165"/>
    </row>
    <row r="17" spans="1:8" s="47" customFormat="1" ht="27.75" customHeight="1">
      <c r="A17" s="55"/>
      <c r="B17" s="56"/>
      <c r="C17" s="56"/>
      <c r="D17" s="57"/>
      <c r="E17" s="58"/>
      <c r="F17" s="59" t="s">
        <v>91</v>
      </c>
      <c r="G17" s="59" t="s">
        <v>92</v>
      </c>
      <c r="H17" s="60" t="s">
        <v>93</v>
      </c>
    </row>
    <row r="18" spans="1:8" s="47" customFormat="1" ht="22.5" customHeight="1">
      <c r="A18" s="161" t="s">
        <v>6</v>
      </c>
      <c r="B18" s="160"/>
      <c r="C18" s="160"/>
      <c r="D18" s="160"/>
      <c r="E18" s="160"/>
      <c r="F18" s="63">
        <v>0</v>
      </c>
      <c r="G18" s="63">
        <v>0</v>
      </c>
      <c r="H18" s="63">
        <v>0</v>
      </c>
    </row>
    <row r="19" spans="1:8" s="47" customFormat="1" ht="22.5" customHeight="1">
      <c r="A19" s="161" t="s">
        <v>7</v>
      </c>
      <c r="B19" s="160"/>
      <c r="C19" s="160"/>
      <c r="D19" s="160"/>
      <c r="E19" s="160"/>
      <c r="F19" s="63">
        <v>0</v>
      </c>
      <c r="G19" s="63">
        <v>0</v>
      </c>
      <c r="H19" s="63">
        <v>0</v>
      </c>
    </row>
    <row r="20" spans="1:8" s="47" customFormat="1" ht="22.5" customHeight="1">
      <c r="A20" s="159" t="s">
        <v>8</v>
      </c>
      <c r="B20" s="160"/>
      <c r="C20" s="160"/>
      <c r="D20" s="160"/>
      <c r="E20" s="160"/>
      <c r="F20" s="63">
        <v>0</v>
      </c>
      <c r="G20" s="63">
        <v>0</v>
      </c>
      <c r="H20" s="63">
        <v>0</v>
      </c>
    </row>
    <row r="21" spans="1:8" s="47" customFormat="1" ht="15" customHeight="1">
      <c r="A21" s="67"/>
      <c r="B21" s="68"/>
      <c r="C21" s="65"/>
      <c r="D21" s="69"/>
      <c r="E21" s="68"/>
      <c r="F21" s="70"/>
      <c r="G21" s="70"/>
      <c r="H21" s="70"/>
    </row>
    <row r="22" spans="1:8" s="47" customFormat="1" ht="22.5" customHeight="1">
      <c r="A22" s="159" t="s">
        <v>9</v>
      </c>
      <c r="B22" s="160"/>
      <c r="C22" s="160"/>
      <c r="D22" s="160"/>
      <c r="E22" s="160"/>
      <c r="F22" s="63">
        <f>SUM(F12,F15,F20)</f>
        <v>0</v>
      </c>
      <c r="G22" s="63">
        <f>SUM(G12,G15,G20)</f>
        <v>0</v>
      </c>
      <c r="H22" s="63">
        <f>SUM(H12,H15,H20)</f>
        <v>0</v>
      </c>
    </row>
    <row r="23" spans="1:5" s="47" customFormat="1" ht="18" customHeight="1">
      <c r="A23" s="71"/>
      <c r="B23" s="54"/>
      <c r="C23" s="54"/>
      <c r="D23" s="54"/>
      <c r="E23" s="54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F49" sqref="F49"/>
    </sheetView>
  </sheetViews>
  <sheetFormatPr defaultColWidth="11.421875" defaultRowHeight="12.75"/>
  <cols>
    <col min="1" max="1" width="16.00390625" style="17" customWidth="1"/>
    <col min="2" max="4" width="12.421875" style="17" customWidth="1"/>
    <col min="5" max="5" width="17.57421875" style="17" customWidth="1"/>
    <col min="6" max="6" width="17.57421875" style="48" customWidth="1"/>
    <col min="7" max="10" width="17.57421875" style="4" customWidth="1"/>
    <col min="11" max="11" width="7.8515625" style="4" customWidth="1"/>
    <col min="12" max="12" width="14.28125" style="4" customWidth="1"/>
    <col min="13" max="13" width="7.8515625" style="4" customWidth="1"/>
    <col min="14" max="16384" width="11.421875" style="4" customWidth="1"/>
  </cols>
  <sheetData>
    <row r="1" spans="1:10" ht="24" customHeight="1">
      <c r="A1" s="163" t="s">
        <v>10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1" customFormat="1" ht="13.5" thickBot="1">
      <c r="A2" s="9"/>
      <c r="J2" s="10" t="s">
        <v>11</v>
      </c>
    </row>
    <row r="3" spans="1:10" s="1" customFormat="1" ht="26.25" thickBot="1">
      <c r="A3" s="77" t="s">
        <v>12</v>
      </c>
      <c r="B3" s="176" t="s">
        <v>21</v>
      </c>
      <c r="C3" s="177"/>
      <c r="D3" s="177"/>
      <c r="E3" s="178"/>
      <c r="F3" s="178"/>
      <c r="G3" s="178"/>
      <c r="H3" s="178"/>
      <c r="I3" s="178"/>
      <c r="J3" s="179"/>
    </row>
    <row r="4" spans="1:10" s="1" customFormat="1" ht="12.75">
      <c r="A4" s="83"/>
      <c r="B4" s="184" t="s">
        <v>45</v>
      </c>
      <c r="C4" s="185"/>
      <c r="D4" s="185"/>
      <c r="E4" s="182" t="s">
        <v>14</v>
      </c>
      <c r="F4" s="182" t="s">
        <v>15</v>
      </c>
      <c r="G4" s="182" t="s">
        <v>16</v>
      </c>
      <c r="H4" s="182" t="s">
        <v>17</v>
      </c>
      <c r="I4" s="182" t="s">
        <v>18</v>
      </c>
      <c r="J4" s="186" t="s">
        <v>19</v>
      </c>
    </row>
    <row r="5" spans="1:10" s="1" customFormat="1" ht="51.75" thickBot="1">
      <c r="A5" s="78" t="s">
        <v>13</v>
      </c>
      <c r="B5" s="84" t="s">
        <v>46</v>
      </c>
      <c r="C5" s="85" t="s">
        <v>47</v>
      </c>
      <c r="D5" s="85" t="s">
        <v>48</v>
      </c>
      <c r="E5" s="183"/>
      <c r="F5" s="183"/>
      <c r="G5" s="183"/>
      <c r="H5" s="183"/>
      <c r="I5" s="183"/>
      <c r="J5" s="187"/>
    </row>
    <row r="6" spans="1:10" s="1" customFormat="1" ht="12.75">
      <c r="A6" s="3">
        <v>641</v>
      </c>
      <c r="B6" s="112"/>
      <c r="C6" s="112"/>
      <c r="D6" s="112">
        <v>100</v>
      </c>
      <c r="E6" s="113"/>
      <c r="F6" s="114"/>
      <c r="G6" s="115"/>
      <c r="H6" s="115"/>
      <c r="I6" s="116"/>
      <c r="J6" s="117"/>
    </row>
    <row r="7" spans="1:10" s="1" customFormat="1" ht="12.75">
      <c r="A7" s="11">
        <v>652</v>
      </c>
      <c r="B7" s="118"/>
      <c r="C7" s="118"/>
      <c r="D7" s="118"/>
      <c r="E7" s="119"/>
      <c r="F7" s="119">
        <v>210000</v>
      </c>
      <c r="G7" s="119"/>
      <c r="H7" s="119"/>
      <c r="I7" s="120"/>
      <c r="J7" s="121"/>
    </row>
    <row r="8" spans="1:10" s="1" customFormat="1" ht="12.75">
      <c r="A8" s="11">
        <v>671</v>
      </c>
      <c r="B8" s="118">
        <v>1890000</v>
      </c>
      <c r="C8" s="118">
        <v>97000</v>
      </c>
      <c r="D8" s="118"/>
      <c r="E8" s="119"/>
      <c r="F8" s="138"/>
      <c r="G8" s="119"/>
      <c r="H8" s="119"/>
      <c r="I8" s="120"/>
      <c r="J8" s="121"/>
    </row>
    <row r="9" spans="1:10" s="1" customFormat="1" ht="12.75">
      <c r="A9" s="12"/>
      <c r="B9" s="118"/>
      <c r="C9" s="118"/>
      <c r="D9" s="118"/>
      <c r="E9" s="119"/>
      <c r="F9" s="119"/>
      <c r="G9" s="119"/>
      <c r="H9" s="119"/>
      <c r="I9" s="120"/>
      <c r="J9" s="121"/>
    </row>
    <row r="10" spans="1:10" s="1" customFormat="1" ht="12.75">
      <c r="A10" s="13"/>
      <c r="B10" s="118"/>
      <c r="C10" s="118"/>
      <c r="D10" s="118"/>
      <c r="E10" s="119"/>
      <c r="F10" s="119"/>
      <c r="G10" s="119"/>
      <c r="H10" s="119"/>
      <c r="I10" s="120"/>
      <c r="J10" s="121"/>
    </row>
    <row r="11" spans="1:10" s="1" customFormat="1" ht="12.75">
      <c r="A11" s="13"/>
      <c r="B11" s="118"/>
      <c r="C11" s="118"/>
      <c r="D11" s="118"/>
      <c r="E11" s="119"/>
      <c r="F11" s="119"/>
      <c r="G11" s="119"/>
      <c r="H11" s="119"/>
      <c r="I11" s="120"/>
      <c r="J11" s="121"/>
    </row>
    <row r="12" spans="1:10" s="1" customFormat="1" ht="12.75">
      <c r="A12" s="13"/>
      <c r="B12" s="118"/>
      <c r="C12" s="118"/>
      <c r="D12" s="118"/>
      <c r="E12" s="119"/>
      <c r="F12" s="119"/>
      <c r="G12" s="119"/>
      <c r="H12" s="119"/>
      <c r="I12" s="120"/>
      <c r="J12" s="121"/>
    </row>
    <row r="13" spans="1:10" s="1" customFormat="1" ht="12.75">
      <c r="A13" s="13"/>
      <c r="B13" s="118"/>
      <c r="C13" s="118"/>
      <c r="D13" s="118"/>
      <c r="E13" s="119"/>
      <c r="F13" s="119"/>
      <c r="G13" s="119"/>
      <c r="H13" s="119"/>
      <c r="I13" s="120"/>
      <c r="J13" s="121"/>
    </row>
    <row r="14" spans="1:10" s="1" customFormat="1" ht="13.5" thickBot="1">
      <c r="A14" s="14"/>
      <c r="B14" s="122"/>
      <c r="C14" s="122"/>
      <c r="D14" s="122"/>
      <c r="E14" s="123"/>
      <c r="F14" s="123"/>
      <c r="G14" s="123"/>
      <c r="H14" s="123"/>
      <c r="I14" s="124"/>
      <c r="J14" s="125"/>
    </row>
    <row r="15" spans="1:10" s="1" customFormat="1" ht="30" customHeight="1" thickBot="1">
      <c r="A15" s="15" t="s">
        <v>20</v>
      </c>
      <c r="B15" s="126">
        <f>B8</f>
        <v>1890000</v>
      </c>
      <c r="C15" s="126">
        <f>C8</f>
        <v>97000</v>
      </c>
      <c r="D15" s="126">
        <f>D6</f>
        <v>100</v>
      </c>
      <c r="E15" s="127">
        <v>0</v>
      </c>
      <c r="F15" s="128">
        <v>210000</v>
      </c>
      <c r="G15" s="127">
        <v>0</v>
      </c>
      <c r="H15" s="128">
        <v>0</v>
      </c>
      <c r="I15" s="127">
        <v>0</v>
      </c>
      <c r="J15" s="129">
        <v>0</v>
      </c>
    </row>
    <row r="16" spans="1:10" s="1" customFormat="1" ht="28.5" customHeight="1" thickBot="1">
      <c r="A16" s="15" t="s">
        <v>22</v>
      </c>
      <c r="B16" s="173">
        <f>SUM(B15:J15)</f>
        <v>2197100</v>
      </c>
      <c r="C16" s="174"/>
      <c r="D16" s="174"/>
      <c r="E16" s="174"/>
      <c r="F16" s="174"/>
      <c r="G16" s="174"/>
      <c r="H16" s="174"/>
      <c r="I16" s="174"/>
      <c r="J16" s="175"/>
    </row>
    <row r="17" spans="1:10" ht="13.5" thickBot="1">
      <c r="A17" s="6"/>
      <c r="B17" s="6"/>
      <c r="C17" s="6"/>
      <c r="D17" s="6"/>
      <c r="E17" s="6"/>
      <c r="F17" s="7"/>
      <c r="G17" s="16"/>
      <c r="J17" s="10"/>
    </row>
    <row r="18" spans="1:10" ht="24" customHeight="1" thickBot="1">
      <c r="A18" s="188" t="s">
        <v>12</v>
      </c>
      <c r="B18" s="176" t="s">
        <v>23</v>
      </c>
      <c r="C18" s="177"/>
      <c r="D18" s="177"/>
      <c r="E18" s="178"/>
      <c r="F18" s="178"/>
      <c r="G18" s="178"/>
      <c r="H18" s="178"/>
      <c r="I18" s="178"/>
      <c r="J18" s="179"/>
    </row>
    <row r="19" spans="1:10" ht="24" customHeight="1">
      <c r="A19" s="189"/>
      <c r="B19" s="184" t="s">
        <v>45</v>
      </c>
      <c r="C19" s="185"/>
      <c r="D19" s="185"/>
      <c r="E19" s="182" t="s">
        <v>14</v>
      </c>
      <c r="F19" s="182" t="s">
        <v>15</v>
      </c>
      <c r="G19" s="182" t="s">
        <v>16</v>
      </c>
      <c r="H19" s="182" t="s">
        <v>17</v>
      </c>
      <c r="I19" s="182" t="s">
        <v>18</v>
      </c>
      <c r="J19" s="186" t="s">
        <v>19</v>
      </c>
    </row>
    <row r="20" spans="1:10" ht="51.75" thickBot="1">
      <c r="A20" s="79" t="s">
        <v>13</v>
      </c>
      <c r="B20" s="84" t="s">
        <v>46</v>
      </c>
      <c r="C20" s="85" t="s">
        <v>47</v>
      </c>
      <c r="D20" s="85" t="s">
        <v>48</v>
      </c>
      <c r="E20" s="183"/>
      <c r="F20" s="183"/>
      <c r="G20" s="183"/>
      <c r="H20" s="183"/>
      <c r="I20" s="183"/>
      <c r="J20" s="187"/>
    </row>
    <row r="21" spans="1:10" ht="12.75">
      <c r="A21" s="3">
        <v>64</v>
      </c>
      <c r="B21" s="112"/>
      <c r="C21" s="112"/>
      <c r="D21" s="112">
        <v>100</v>
      </c>
      <c r="E21" s="113"/>
      <c r="F21" s="114"/>
      <c r="G21" s="115"/>
      <c r="H21" s="115"/>
      <c r="I21" s="116"/>
      <c r="J21" s="117"/>
    </row>
    <row r="22" spans="1:10" ht="12.75">
      <c r="A22" s="11">
        <v>65</v>
      </c>
      <c r="B22" s="118"/>
      <c r="C22" s="118"/>
      <c r="D22" s="118"/>
      <c r="E22" s="119"/>
      <c r="F22" s="119">
        <v>250000</v>
      </c>
      <c r="G22" s="119"/>
      <c r="H22" s="119"/>
      <c r="I22" s="120"/>
      <c r="J22" s="121"/>
    </row>
    <row r="23" spans="1:10" ht="12.75">
      <c r="A23" s="11">
        <v>67</v>
      </c>
      <c r="B23" s="118">
        <v>2001000</v>
      </c>
      <c r="C23" s="118">
        <v>102000</v>
      </c>
      <c r="D23" s="118"/>
      <c r="E23" s="119"/>
      <c r="F23" s="119"/>
      <c r="G23" s="119"/>
      <c r="H23" s="119"/>
      <c r="I23" s="120"/>
      <c r="J23" s="121"/>
    </row>
    <row r="24" spans="1:10" ht="12.75">
      <c r="A24" s="12"/>
      <c r="B24" s="118"/>
      <c r="C24" s="118"/>
      <c r="D24" s="118"/>
      <c r="E24" s="119"/>
      <c r="F24" s="119"/>
      <c r="G24" s="119"/>
      <c r="H24" s="119"/>
      <c r="I24" s="120"/>
      <c r="J24" s="121"/>
    </row>
    <row r="25" spans="1:10" ht="12.75">
      <c r="A25" s="13"/>
      <c r="B25" s="118"/>
      <c r="C25" s="118"/>
      <c r="D25" s="118"/>
      <c r="E25" s="119"/>
      <c r="F25" s="119"/>
      <c r="G25" s="119"/>
      <c r="H25" s="119"/>
      <c r="I25" s="120"/>
      <c r="J25" s="121"/>
    </row>
    <row r="26" spans="1:10" ht="12.75">
      <c r="A26" s="13"/>
      <c r="B26" s="118"/>
      <c r="C26" s="118"/>
      <c r="D26" s="118"/>
      <c r="E26" s="119"/>
      <c r="F26" s="119"/>
      <c r="G26" s="119"/>
      <c r="H26" s="119"/>
      <c r="I26" s="120"/>
      <c r="J26" s="121"/>
    </row>
    <row r="27" spans="1:10" ht="12.75">
      <c r="A27" s="13"/>
      <c r="B27" s="118"/>
      <c r="C27" s="118"/>
      <c r="D27" s="118"/>
      <c r="E27" s="119"/>
      <c r="F27" s="119"/>
      <c r="G27" s="119"/>
      <c r="H27" s="119"/>
      <c r="I27" s="120"/>
      <c r="J27" s="121"/>
    </row>
    <row r="28" spans="1:10" ht="12.75">
      <c r="A28" s="13"/>
      <c r="B28" s="118"/>
      <c r="C28" s="118"/>
      <c r="D28" s="118"/>
      <c r="E28" s="119"/>
      <c r="F28" s="119"/>
      <c r="G28" s="119"/>
      <c r="H28" s="119"/>
      <c r="I28" s="120"/>
      <c r="J28" s="121"/>
    </row>
    <row r="29" spans="1:10" ht="13.5" thickBot="1">
      <c r="A29" s="14"/>
      <c r="B29" s="122"/>
      <c r="C29" s="122"/>
      <c r="D29" s="122"/>
      <c r="E29" s="123"/>
      <c r="F29" s="123"/>
      <c r="G29" s="123"/>
      <c r="H29" s="123"/>
      <c r="I29" s="124"/>
      <c r="J29" s="125"/>
    </row>
    <row r="30" spans="1:10" s="1" customFormat="1" ht="30" customHeight="1" thickBot="1">
      <c r="A30" s="15" t="s">
        <v>20</v>
      </c>
      <c r="B30" s="126">
        <f>B23</f>
        <v>2001000</v>
      </c>
      <c r="C30" s="126">
        <f>C23</f>
        <v>102000</v>
      </c>
      <c r="D30" s="126">
        <f>D21</f>
        <v>100</v>
      </c>
      <c r="E30" s="127">
        <v>0</v>
      </c>
      <c r="F30" s="128">
        <f>F22</f>
        <v>250000</v>
      </c>
      <c r="G30" s="127">
        <v>0</v>
      </c>
      <c r="H30" s="128">
        <v>0</v>
      </c>
      <c r="I30" s="127">
        <v>0</v>
      </c>
      <c r="J30" s="129">
        <v>0</v>
      </c>
    </row>
    <row r="31" spans="1:10" s="1" customFormat="1" ht="28.5" customHeight="1" thickBot="1">
      <c r="A31" s="15" t="s">
        <v>24</v>
      </c>
      <c r="B31" s="173">
        <f>SUM(B30:J30)</f>
        <v>2353100</v>
      </c>
      <c r="C31" s="174"/>
      <c r="D31" s="174"/>
      <c r="E31" s="174"/>
      <c r="F31" s="174"/>
      <c r="G31" s="174"/>
      <c r="H31" s="174"/>
      <c r="I31" s="174"/>
      <c r="J31" s="175"/>
    </row>
    <row r="32" spans="6:7" ht="13.5" thickBot="1">
      <c r="F32" s="18"/>
      <c r="G32" s="19"/>
    </row>
    <row r="33" spans="1:10" ht="26.25" customHeight="1" thickBot="1">
      <c r="A33" s="188" t="s">
        <v>12</v>
      </c>
      <c r="B33" s="176" t="s">
        <v>86</v>
      </c>
      <c r="C33" s="177"/>
      <c r="D33" s="177"/>
      <c r="E33" s="178"/>
      <c r="F33" s="178"/>
      <c r="G33" s="178"/>
      <c r="H33" s="178"/>
      <c r="I33" s="178"/>
      <c r="J33" s="179"/>
    </row>
    <row r="34" spans="1:10" ht="12.75">
      <c r="A34" s="189"/>
      <c r="B34" s="184" t="s">
        <v>45</v>
      </c>
      <c r="C34" s="185"/>
      <c r="D34" s="185"/>
      <c r="E34" s="182" t="s">
        <v>14</v>
      </c>
      <c r="F34" s="182" t="s">
        <v>15</v>
      </c>
      <c r="G34" s="182" t="s">
        <v>16</v>
      </c>
      <c r="H34" s="182" t="s">
        <v>17</v>
      </c>
      <c r="I34" s="182" t="s">
        <v>18</v>
      </c>
      <c r="J34" s="186" t="s">
        <v>19</v>
      </c>
    </row>
    <row r="35" spans="1:10" ht="51.75" thickBot="1">
      <c r="A35" s="79" t="s">
        <v>13</v>
      </c>
      <c r="B35" s="84" t="s">
        <v>46</v>
      </c>
      <c r="C35" s="85" t="s">
        <v>47</v>
      </c>
      <c r="D35" s="85" t="s">
        <v>48</v>
      </c>
      <c r="E35" s="183"/>
      <c r="F35" s="183"/>
      <c r="G35" s="183"/>
      <c r="H35" s="183"/>
      <c r="I35" s="183"/>
      <c r="J35" s="187"/>
    </row>
    <row r="36" spans="1:10" ht="12.75">
      <c r="A36" s="3">
        <v>64</v>
      </c>
      <c r="B36" s="112"/>
      <c r="C36" s="112"/>
      <c r="D36" s="112">
        <v>100</v>
      </c>
      <c r="E36" s="113"/>
      <c r="F36" s="114"/>
      <c r="G36" s="115"/>
      <c r="H36" s="115"/>
      <c r="I36" s="116"/>
      <c r="J36" s="117"/>
    </row>
    <row r="37" spans="1:10" ht="12.75">
      <c r="A37" s="11">
        <v>65</v>
      </c>
      <c r="B37" s="118"/>
      <c r="C37" s="118"/>
      <c r="D37" s="118"/>
      <c r="E37" s="119"/>
      <c r="F37" s="119">
        <v>260000</v>
      </c>
      <c r="G37" s="119"/>
      <c r="H37" s="119"/>
      <c r="I37" s="120"/>
      <c r="J37" s="121"/>
    </row>
    <row r="38" spans="1:10" ht="12.75">
      <c r="A38" s="11">
        <v>67</v>
      </c>
      <c r="B38" s="118">
        <v>2066000</v>
      </c>
      <c r="C38" s="118">
        <v>102000</v>
      </c>
      <c r="D38" s="118"/>
      <c r="E38" s="119"/>
      <c r="F38" s="119"/>
      <c r="G38" s="119"/>
      <c r="H38" s="119"/>
      <c r="I38" s="120"/>
      <c r="J38" s="121"/>
    </row>
    <row r="39" spans="1:10" ht="12.75">
      <c r="A39" s="12"/>
      <c r="B39" s="118"/>
      <c r="C39" s="118"/>
      <c r="D39" s="118"/>
      <c r="E39" s="119"/>
      <c r="F39" s="119"/>
      <c r="G39" s="119"/>
      <c r="H39" s="119"/>
      <c r="I39" s="120"/>
      <c r="J39" s="121"/>
    </row>
    <row r="40" spans="1:10" ht="12.75">
      <c r="A40" s="13"/>
      <c r="B40" s="118"/>
      <c r="C40" s="118"/>
      <c r="D40" s="118"/>
      <c r="E40" s="119"/>
      <c r="F40" s="119"/>
      <c r="G40" s="119"/>
      <c r="H40" s="119"/>
      <c r="I40" s="120"/>
      <c r="J40" s="121"/>
    </row>
    <row r="41" spans="1:10" ht="13.5" customHeight="1">
      <c r="A41" s="13"/>
      <c r="B41" s="118"/>
      <c r="C41" s="118"/>
      <c r="D41" s="118"/>
      <c r="E41" s="119"/>
      <c r="F41" s="119"/>
      <c r="G41" s="119"/>
      <c r="H41" s="119"/>
      <c r="I41" s="120"/>
      <c r="J41" s="121"/>
    </row>
    <row r="42" spans="1:10" ht="13.5" customHeight="1">
      <c r="A42" s="13"/>
      <c r="B42" s="118"/>
      <c r="C42" s="118"/>
      <c r="D42" s="118"/>
      <c r="E42" s="119"/>
      <c r="F42" s="119"/>
      <c r="G42" s="119"/>
      <c r="H42" s="119"/>
      <c r="I42" s="120"/>
      <c r="J42" s="121"/>
    </row>
    <row r="43" spans="1:10" ht="13.5" customHeight="1">
      <c r="A43" s="13"/>
      <c r="B43" s="118"/>
      <c r="C43" s="118"/>
      <c r="D43" s="118"/>
      <c r="E43" s="119"/>
      <c r="F43" s="119"/>
      <c r="G43" s="119"/>
      <c r="H43" s="119"/>
      <c r="I43" s="120"/>
      <c r="J43" s="121"/>
    </row>
    <row r="44" spans="1:10" ht="13.5" thickBot="1">
      <c r="A44" s="14"/>
      <c r="B44" s="122"/>
      <c r="C44" s="122"/>
      <c r="D44" s="122"/>
      <c r="E44" s="123"/>
      <c r="F44" s="123"/>
      <c r="G44" s="123"/>
      <c r="H44" s="123"/>
      <c r="I44" s="124"/>
      <c r="J44" s="125"/>
    </row>
    <row r="45" spans="1:10" s="1" customFormat="1" ht="30" customHeight="1" thickBot="1">
      <c r="A45" s="15" t="s">
        <v>20</v>
      </c>
      <c r="B45" s="126">
        <f>B38</f>
        <v>2066000</v>
      </c>
      <c r="C45" s="126">
        <f>C38</f>
        <v>102000</v>
      </c>
      <c r="D45" s="126">
        <f>D36</f>
        <v>100</v>
      </c>
      <c r="E45" s="127">
        <v>0</v>
      </c>
      <c r="F45" s="128">
        <f>F37</f>
        <v>260000</v>
      </c>
      <c r="G45" s="127">
        <v>0</v>
      </c>
      <c r="H45" s="128">
        <v>0</v>
      </c>
      <c r="I45" s="127">
        <v>0</v>
      </c>
      <c r="J45" s="129">
        <v>0</v>
      </c>
    </row>
    <row r="46" spans="1:10" s="1" customFormat="1" ht="28.5" customHeight="1" thickBot="1">
      <c r="A46" s="15" t="s">
        <v>87</v>
      </c>
      <c r="B46" s="173">
        <f>SUM(B45:J45)</f>
        <v>2428100</v>
      </c>
      <c r="C46" s="174"/>
      <c r="D46" s="174"/>
      <c r="E46" s="174"/>
      <c r="F46" s="174"/>
      <c r="G46" s="174"/>
      <c r="H46" s="174"/>
      <c r="I46" s="174"/>
      <c r="J46" s="175"/>
    </row>
    <row r="47" spans="5:7" ht="13.5" customHeight="1">
      <c r="E47" s="20"/>
      <c r="F47" s="18"/>
      <c r="G47" s="21"/>
    </row>
    <row r="48" spans="5:7" ht="13.5" customHeight="1">
      <c r="E48" s="20"/>
      <c r="F48" s="22"/>
      <c r="G48" s="23"/>
    </row>
    <row r="49" spans="6:7" ht="13.5" customHeight="1">
      <c r="F49" s="24"/>
      <c r="G49" s="25"/>
    </row>
    <row r="50" spans="6:7" ht="13.5" customHeight="1">
      <c r="F50" s="26"/>
      <c r="G50" s="27"/>
    </row>
    <row r="51" spans="6:7" ht="13.5" customHeight="1">
      <c r="F51" s="18"/>
      <c r="G51" s="19"/>
    </row>
    <row r="52" spans="5:7" ht="28.5" customHeight="1">
      <c r="E52" s="20"/>
      <c r="F52" s="18"/>
      <c r="G52" s="28"/>
    </row>
    <row r="53" spans="5:7" ht="13.5" customHeight="1">
      <c r="E53" s="20"/>
      <c r="F53" s="18"/>
      <c r="G53" s="23"/>
    </row>
    <row r="54" spans="6:7" ht="13.5" customHeight="1">
      <c r="F54" s="18"/>
      <c r="G54" s="19"/>
    </row>
    <row r="55" spans="6:7" ht="13.5" customHeight="1">
      <c r="F55" s="18"/>
      <c r="G55" s="27"/>
    </row>
    <row r="56" spans="6:7" ht="13.5" customHeight="1">
      <c r="F56" s="18"/>
      <c r="G56" s="19"/>
    </row>
    <row r="57" spans="6:7" ht="22.5" customHeight="1">
      <c r="F57" s="18"/>
      <c r="G57" s="29"/>
    </row>
    <row r="58" spans="6:7" ht="13.5" customHeight="1">
      <c r="F58" s="24"/>
      <c r="G58" s="25"/>
    </row>
    <row r="59" spans="2:7" ht="13.5" customHeight="1">
      <c r="B59" s="20"/>
      <c r="C59" s="20"/>
      <c r="D59" s="20"/>
      <c r="F59" s="24"/>
      <c r="G59" s="30"/>
    </row>
    <row r="60" spans="5:7" ht="13.5" customHeight="1">
      <c r="E60" s="20"/>
      <c r="F60" s="24"/>
      <c r="G60" s="31"/>
    </row>
    <row r="61" spans="5:7" ht="13.5" customHeight="1">
      <c r="E61" s="20"/>
      <c r="F61" s="26"/>
      <c r="G61" s="23"/>
    </row>
    <row r="62" spans="6:7" ht="13.5" customHeight="1">
      <c r="F62" s="18"/>
      <c r="G62" s="19"/>
    </row>
    <row r="63" spans="2:7" ht="13.5" customHeight="1">
      <c r="B63" s="20"/>
      <c r="C63" s="20"/>
      <c r="D63" s="20"/>
      <c r="F63" s="18"/>
      <c r="G63" s="21"/>
    </row>
    <row r="64" spans="5:7" ht="13.5" customHeight="1">
      <c r="E64" s="20"/>
      <c r="F64" s="18"/>
      <c r="G64" s="30"/>
    </row>
    <row r="65" spans="5:7" ht="13.5" customHeight="1">
      <c r="E65" s="20"/>
      <c r="F65" s="26"/>
      <c r="G65" s="23"/>
    </row>
    <row r="66" spans="6:7" ht="13.5" customHeight="1">
      <c r="F66" s="24"/>
      <c r="G66" s="19"/>
    </row>
    <row r="67" spans="5:7" ht="13.5" customHeight="1">
      <c r="E67" s="20"/>
      <c r="F67" s="24"/>
      <c r="G67" s="30"/>
    </row>
    <row r="68" spans="6:7" ht="22.5" customHeight="1">
      <c r="F68" s="26"/>
      <c r="G68" s="29"/>
    </row>
    <row r="69" spans="6:7" ht="13.5" customHeight="1">
      <c r="F69" s="18"/>
      <c r="G69" s="19"/>
    </row>
    <row r="70" spans="6:7" ht="13.5" customHeight="1">
      <c r="F70" s="26"/>
      <c r="G70" s="23"/>
    </row>
    <row r="71" spans="6:7" ht="13.5" customHeight="1">
      <c r="F71" s="18"/>
      <c r="G71" s="19"/>
    </row>
    <row r="72" spans="6:7" ht="13.5" customHeight="1">
      <c r="F72" s="18"/>
      <c r="G72" s="19"/>
    </row>
    <row r="73" spans="1:7" ht="13.5" customHeight="1">
      <c r="A73" s="20"/>
      <c r="F73" s="32"/>
      <c r="G73" s="30"/>
    </row>
    <row r="74" spans="2:7" ht="13.5" customHeight="1">
      <c r="B74" s="20"/>
      <c r="C74" s="20"/>
      <c r="D74" s="20"/>
      <c r="E74" s="20"/>
      <c r="F74" s="33"/>
      <c r="G74" s="30"/>
    </row>
    <row r="75" spans="2:7" ht="13.5" customHeight="1">
      <c r="B75" s="20"/>
      <c r="C75" s="20"/>
      <c r="D75" s="20"/>
      <c r="E75" s="20"/>
      <c r="F75" s="33"/>
      <c r="G75" s="21"/>
    </row>
    <row r="76" spans="2:7" ht="13.5" customHeight="1">
      <c r="B76" s="20"/>
      <c r="C76" s="20"/>
      <c r="D76" s="20"/>
      <c r="E76" s="20"/>
      <c r="F76" s="26"/>
      <c r="G76" s="27"/>
    </row>
    <row r="77" spans="6:7" ht="12.75">
      <c r="F77" s="18"/>
      <c r="G77" s="19"/>
    </row>
    <row r="78" spans="2:7" ht="12.75">
      <c r="B78" s="20"/>
      <c r="C78" s="20"/>
      <c r="D78" s="20"/>
      <c r="F78" s="18"/>
      <c r="G78" s="30"/>
    </row>
    <row r="79" spans="5:7" ht="12.75">
      <c r="E79" s="20"/>
      <c r="F79" s="18"/>
      <c r="G79" s="21"/>
    </row>
    <row r="80" spans="5:7" ht="12.75">
      <c r="E80" s="20"/>
      <c r="F80" s="26"/>
      <c r="G80" s="23"/>
    </row>
    <row r="81" spans="6:7" ht="12.75">
      <c r="F81" s="18"/>
      <c r="G81" s="19"/>
    </row>
    <row r="82" spans="6:7" ht="12.75">
      <c r="F82" s="18"/>
      <c r="G82" s="19"/>
    </row>
    <row r="83" spans="6:7" ht="12.75">
      <c r="F83" s="34"/>
      <c r="G83" s="35"/>
    </row>
    <row r="84" spans="6:7" ht="12.75">
      <c r="F84" s="18"/>
      <c r="G84" s="19"/>
    </row>
    <row r="85" spans="6:7" ht="12.75">
      <c r="F85" s="18"/>
      <c r="G85" s="19"/>
    </row>
    <row r="86" spans="6:7" ht="12.75">
      <c r="F86" s="18"/>
      <c r="G86" s="19"/>
    </row>
    <row r="87" spans="6:7" ht="12.75">
      <c r="F87" s="26"/>
      <c r="G87" s="23"/>
    </row>
    <row r="88" spans="6:7" ht="12.75">
      <c r="F88" s="18"/>
      <c r="G88" s="19"/>
    </row>
    <row r="89" spans="6:7" ht="12.75">
      <c r="F89" s="26"/>
      <c r="G89" s="23"/>
    </row>
    <row r="90" spans="6:7" ht="12.75">
      <c r="F90" s="18"/>
      <c r="G90" s="19"/>
    </row>
    <row r="91" spans="6:7" ht="12.75">
      <c r="F91" s="18"/>
      <c r="G91" s="19"/>
    </row>
    <row r="92" spans="6:7" ht="12.75">
      <c r="F92" s="18"/>
      <c r="G92" s="19"/>
    </row>
    <row r="93" spans="6:7" ht="12.75">
      <c r="F93" s="18"/>
      <c r="G93" s="19"/>
    </row>
    <row r="94" spans="1:7" ht="28.5" customHeight="1">
      <c r="A94" s="36"/>
      <c r="B94" s="36"/>
      <c r="C94" s="36"/>
      <c r="D94" s="36"/>
      <c r="E94" s="36"/>
      <c r="F94" s="37"/>
      <c r="G94" s="38"/>
    </row>
    <row r="95" spans="5:7" ht="12.75">
      <c r="E95" s="20"/>
      <c r="F95" s="18"/>
      <c r="G95" s="21"/>
    </row>
    <row r="96" spans="6:7" ht="12.75">
      <c r="F96" s="39"/>
      <c r="G96" s="40"/>
    </row>
    <row r="97" spans="6:7" ht="12.75">
      <c r="F97" s="18"/>
      <c r="G97" s="19"/>
    </row>
    <row r="98" spans="6:7" ht="12.75">
      <c r="F98" s="34"/>
      <c r="G98" s="35"/>
    </row>
    <row r="99" spans="6:7" ht="12.75">
      <c r="F99" s="34"/>
      <c r="G99" s="35"/>
    </row>
    <row r="100" spans="6:7" ht="12.75">
      <c r="F100" s="18"/>
      <c r="G100" s="19"/>
    </row>
    <row r="101" spans="6:7" ht="12.75">
      <c r="F101" s="26"/>
      <c r="G101" s="23"/>
    </row>
    <row r="102" spans="6:7" ht="12.75">
      <c r="F102" s="18"/>
      <c r="G102" s="19"/>
    </row>
    <row r="103" spans="6:7" ht="12.75">
      <c r="F103" s="18"/>
      <c r="G103" s="19"/>
    </row>
    <row r="104" spans="6:7" ht="12.75">
      <c r="F104" s="26"/>
      <c r="G104" s="23"/>
    </row>
    <row r="105" spans="6:7" ht="12.75">
      <c r="F105" s="18"/>
      <c r="G105" s="19"/>
    </row>
    <row r="106" spans="6:7" ht="12.75">
      <c r="F106" s="34"/>
      <c r="G106" s="35"/>
    </row>
    <row r="107" spans="6:7" ht="12.75">
      <c r="F107" s="26"/>
      <c r="G107" s="40"/>
    </row>
    <row r="108" spans="6:7" ht="12.75">
      <c r="F108" s="24"/>
      <c r="G108" s="35"/>
    </row>
    <row r="109" spans="6:7" ht="12.75">
      <c r="F109" s="26"/>
      <c r="G109" s="23"/>
    </row>
    <row r="110" spans="6:7" ht="12.75">
      <c r="F110" s="18"/>
      <c r="G110" s="19"/>
    </row>
    <row r="111" spans="5:7" ht="12.75">
      <c r="E111" s="20"/>
      <c r="F111" s="18"/>
      <c r="G111" s="21"/>
    </row>
    <row r="112" spans="6:7" ht="12.75">
      <c r="F112" s="24"/>
      <c r="G112" s="23"/>
    </row>
    <row r="113" spans="6:7" ht="12.75">
      <c r="F113" s="24"/>
      <c r="G113" s="35"/>
    </row>
    <row r="114" spans="5:7" ht="12.75">
      <c r="E114" s="20"/>
      <c r="F114" s="24"/>
      <c r="G114" s="41"/>
    </row>
    <row r="115" spans="5:7" ht="12.75">
      <c r="E115" s="20"/>
      <c r="F115" s="26"/>
      <c r="G115" s="27"/>
    </row>
    <row r="116" spans="6:7" ht="12.75">
      <c r="F116" s="18"/>
      <c r="G116" s="19"/>
    </row>
    <row r="117" spans="6:7" ht="12.75">
      <c r="F117" s="39"/>
      <c r="G117" s="42"/>
    </row>
    <row r="118" spans="6:7" ht="11.25" customHeight="1">
      <c r="F118" s="34"/>
      <c r="G118" s="35"/>
    </row>
    <row r="119" spans="2:7" ht="24" customHeight="1">
      <c r="B119" s="20"/>
      <c r="C119" s="20"/>
      <c r="D119" s="20"/>
      <c r="F119" s="34"/>
      <c r="G119" s="43"/>
    </row>
    <row r="120" spans="5:7" ht="15" customHeight="1">
      <c r="E120" s="20"/>
      <c r="F120" s="34"/>
      <c r="G120" s="43"/>
    </row>
    <row r="121" spans="6:7" ht="11.25" customHeight="1">
      <c r="F121" s="39"/>
      <c r="G121" s="40"/>
    </row>
    <row r="122" spans="6:7" ht="12.75">
      <c r="F122" s="34"/>
      <c r="G122" s="35"/>
    </row>
    <row r="123" spans="2:7" ht="13.5" customHeight="1">
      <c r="B123" s="20"/>
      <c r="C123" s="20"/>
      <c r="D123" s="20"/>
      <c r="F123" s="34"/>
      <c r="G123" s="44"/>
    </row>
    <row r="124" spans="5:7" ht="12.75" customHeight="1">
      <c r="E124" s="20"/>
      <c r="F124" s="34"/>
      <c r="G124" s="21"/>
    </row>
    <row r="125" spans="5:7" ht="12.75" customHeight="1">
      <c r="E125" s="20"/>
      <c r="F125" s="26"/>
      <c r="G125" s="27"/>
    </row>
    <row r="126" spans="6:7" ht="12.75">
      <c r="F126" s="18"/>
      <c r="G126" s="19"/>
    </row>
    <row r="127" spans="5:7" ht="12.75">
      <c r="E127" s="20"/>
      <c r="F127" s="18"/>
      <c r="G127" s="41"/>
    </row>
    <row r="128" spans="6:7" ht="12.75">
      <c r="F128" s="39"/>
      <c r="G128" s="40"/>
    </row>
    <row r="129" spans="6:7" ht="12.75">
      <c r="F129" s="34"/>
      <c r="G129" s="35"/>
    </row>
    <row r="130" spans="6:7" ht="12.75">
      <c r="F130" s="18"/>
      <c r="G130" s="19"/>
    </row>
    <row r="131" spans="1:7" ht="19.5" customHeight="1">
      <c r="A131" s="45"/>
      <c r="B131" s="6"/>
      <c r="C131" s="6"/>
      <c r="D131" s="6"/>
      <c r="E131" s="6"/>
      <c r="F131" s="6"/>
      <c r="G131" s="30"/>
    </row>
    <row r="132" spans="1:7" ht="15" customHeight="1">
      <c r="A132" s="20"/>
      <c r="F132" s="32"/>
      <c r="G132" s="30"/>
    </row>
    <row r="133" spans="1:7" ht="12.75">
      <c r="A133" s="20"/>
      <c r="B133" s="20"/>
      <c r="C133" s="20"/>
      <c r="D133" s="20"/>
      <c r="F133" s="32"/>
      <c r="G133" s="21"/>
    </row>
    <row r="134" spans="5:7" ht="12.75">
      <c r="E134" s="20"/>
      <c r="F134" s="18"/>
      <c r="G134" s="30"/>
    </row>
    <row r="135" spans="6:7" ht="12.75">
      <c r="F135" s="22"/>
      <c r="G135" s="23"/>
    </row>
    <row r="136" spans="2:7" ht="12.75">
      <c r="B136" s="20"/>
      <c r="C136" s="20"/>
      <c r="D136" s="20"/>
      <c r="F136" s="18"/>
      <c r="G136" s="21"/>
    </row>
    <row r="137" spans="5:7" ht="12.75">
      <c r="E137" s="20"/>
      <c r="F137" s="18"/>
      <c r="G137" s="21"/>
    </row>
    <row r="138" spans="6:7" ht="12.75">
      <c r="F138" s="26"/>
      <c r="G138" s="27"/>
    </row>
    <row r="139" spans="5:7" ht="22.5" customHeight="1">
      <c r="E139" s="20"/>
      <c r="F139" s="18"/>
      <c r="G139" s="28"/>
    </row>
    <row r="140" spans="6:7" ht="12.75">
      <c r="F140" s="18"/>
      <c r="G140" s="27"/>
    </row>
    <row r="141" spans="2:7" ht="12.75">
      <c r="B141" s="20"/>
      <c r="C141" s="20"/>
      <c r="D141" s="20"/>
      <c r="F141" s="24"/>
      <c r="G141" s="30"/>
    </row>
    <row r="142" spans="5:7" ht="12.75">
      <c r="E142" s="20"/>
      <c r="F142" s="24"/>
      <c r="G142" s="31"/>
    </row>
    <row r="143" spans="6:7" ht="12.75">
      <c r="F143" s="26"/>
      <c r="G143" s="23"/>
    </row>
    <row r="144" spans="1:7" ht="13.5" customHeight="1">
      <c r="A144" s="20"/>
      <c r="F144" s="32"/>
      <c r="G144" s="30"/>
    </row>
    <row r="145" spans="2:7" ht="13.5" customHeight="1">
      <c r="B145" s="20"/>
      <c r="C145" s="20"/>
      <c r="D145" s="20"/>
      <c r="F145" s="18"/>
      <c r="G145" s="30"/>
    </row>
    <row r="146" spans="5:7" ht="13.5" customHeight="1">
      <c r="E146" s="20"/>
      <c r="F146" s="18"/>
      <c r="G146" s="21"/>
    </row>
    <row r="147" spans="5:7" ht="12.75">
      <c r="E147" s="20"/>
      <c r="F147" s="26"/>
      <c r="G147" s="23"/>
    </row>
    <row r="148" spans="5:7" ht="12.75">
      <c r="E148" s="20"/>
      <c r="F148" s="18"/>
      <c r="G148" s="21"/>
    </row>
    <row r="149" spans="6:7" ht="12.75">
      <c r="F149" s="39"/>
      <c r="G149" s="40"/>
    </row>
    <row r="150" spans="5:7" ht="12.75">
      <c r="E150" s="20"/>
      <c r="F150" s="24"/>
      <c r="G150" s="41"/>
    </row>
    <row r="151" spans="5:7" ht="12.75">
      <c r="E151" s="20"/>
      <c r="F151" s="26"/>
      <c r="G151" s="27"/>
    </row>
    <row r="152" spans="6:7" ht="12.75">
      <c r="F152" s="39"/>
      <c r="G152" s="46"/>
    </row>
    <row r="153" spans="2:7" ht="12.75">
      <c r="B153" s="20"/>
      <c r="C153" s="20"/>
      <c r="D153" s="20"/>
      <c r="F153" s="34"/>
      <c r="G153" s="44"/>
    </row>
    <row r="154" spans="5:7" ht="12.75">
      <c r="E154" s="20"/>
      <c r="F154" s="34"/>
      <c r="G154" s="21"/>
    </row>
    <row r="155" spans="5:7" ht="12.75">
      <c r="E155" s="20"/>
      <c r="F155" s="26"/>
      <c r="G155" s="27"/>
    </row>
    <row r="156" spans="5:7" ht="12.75">
      <c r="E156" s="20"/>
      <c r="F156" s="26"/>
      <c r="G156" s="27"/>
    </row>
    <row r="157" spans="6:7" ht="12.75">
      <c r="F157" s="18"/>
      <c r="G157" s="19"/>
    </row>
    <row r="158" spans="1:7" s="47" customFormat="1" ht="18" customHeight="1">
      <c r="A158" s="180"/>
      <c r="B158" s="181"/>
      <c r="C158" s="181"/>
      <c r="D158" s="181"/>
      <c r="E158" s="181"/>
      <c r="F158" s="181"/>
      <c r="G158" s="181"/>
    </row>
    <row r="159" spans="1:7" ht="28.5" customHeight="1">
      <c r="A159" s="36"/>
      <c r="B159" s="36"/>
      <c r="C159" s="36"/>
      <c r="D159" s="36"/>
      <c r="E159" s="36"/>
      <c r="F159" s="37"/>
      <c r="G159" s="38"/>
    </row>
    <row r="161" spans="1:7" ht="15.75">
      <c r="A161" s="49"/>
      <c r="B161" s="20"/>
      <c r="C161" s="20"/>
      <c r="D161" s="20"/>
      <c r="E161" s="20"/>
      <c r="F161" s="50"/>
      <c r="G161" s="5"/>
    </row>
    <row r="162" spans="1:7" ht="12.75">
      <c r="A162" s="20"/>
      <c r="B162" s="20"/>
      <c r="C162" s="20"/>
      <c r="D162" s="20"/>
      <c r="E162" s="20"/>
      <c r="F162" s="50"/>
      <c r="G162" s="5"/>
    </row>
    <row r="163" spans="1:7" ht="17.25" customHeight="1">
      <c r="A163" s="20"/>
      <c r="B163" s="20"/>
      <c r="C163" s="20"/>
      <c r="D163" s="20"/>
      <c r="E163" s="20"/>
      <c r="F163" s="50"/>
      <c r="G163" s="5"/>
    </row>
    <row r="164" spans="1:7" ht="13.5" customHeight="1">
      <c r="A164" s="20"/>
      <c r="B164" s="20"/>
      <c r="C164" s="20"/>
      <c r="D164" s="20"/>
      <c r="E164" s="20"/>
      <c r="F164" s="50"/>
      <c r="G164" s="5"/>
    </row>
    <row r="165" spans="1:7" ht="12.75">
      <c r="A165" s="20"/>
      <c r="B165" s="20"/>
      <c r="C165" s="20"/>
      <c r="D165" s="20"/>
      <c r="E165" s="20"/>
      <c r="F165" s="50"/>
      <c r="G165" s="5"/>
    </row>
    <row r="166" spans="1:5" ht="12.75">
      <c r="A166" s="20"/>
      <c r="B166" s="20"/>
      <c r="C166" s="20"/>
      <c r="D166" s="20"/>
      <c r="E166" s="20"/>
    </row>
    <row r="167" spans="1:7" ht="12.75">
      <c r="A167" s="20"/>
      <c r="B167" s="20"/>
      <c r="C167" s="20"/>
      <c r="D167" s="20"/>
      <c r="E167" s="20"/>
      <c r="F167" s="50"/>
      <c r="G167" s="5"/>
    </row>
    <row r="168" spans="1:7" ht="12.75">
      <c r="A168" s="20"/>
      <c r="B168" s="20"/>
      <c r="C168" s="20"/>
      <c r="D168" s="20"/>
      <c r="E168" s="20"/>
      <c r="F168" s="50"/>
      <c r="G168" s="51"/>
    </row>
    <row r="169" spans="1:7" ht="12.75">
      <c r="A169" s="20"/>
      <c r="B169" s="20"/>
      <c r="C169" s="20"/>
      <c r="D169" s="20"/>
      <c r="E169" s="20"/>
      <c r="F169" s="50"/>
      <c r="G169" s="5"/>
    </row>
    <row r="170" spans="1:7" ht="22.5" customHeight="1">
      <c r="A170" s="20"/>
      <c r="B170" s="20"/>
      <c r="C170" s="20"/>
      <c r="D170" s="20"/>
      <c r="E170" s="20"/>
      <c r="F170" s="50"/>
      <c r="G170" s="28"/>
    </row>
    <row r="171" spans="6:7" ht="22.5" customHeight="1">
      <c r="F171" s="26"/>
      <c r="G171" s="29"/>
    </row>
  </sheetData>
  <sheetProtection/>
  <mergeCells count="31">
    <mergeCell ref="B46:J46"/>
    <mergeCell ref="G34:G35"/>
    <mergeCell ref="H4:H5"/>
    <mergeCell ref="F4:F5"/>
    <mergeCell ref="H19:H20"/>
    <mergeCell ref="I4:I5"/>
    <mergeCell ref="B3:J3"/>
    <mergeCell ref="E4:E5"/>
    <mergeCell ref="J4:J5"/>
    <mergeCell ref="B34:D34"/>
    <mergeCell ref="G4:G5"/>
    <mergeCell ref="H34:H35"/>
    <mergeCell ref="B19:D19"/>
    <mergeCell ref="A33:A34"/>
    <mergeCell ref="E34:E35"/>
    <mergeCell ref="F19:F20"/>
    <mergeCell ref="I34:I35"/>
    <mergeCell ref="A18:A19"/>
    <mergeCell ref="J34:J35"/>
    <mergeCell ref="F34:F35"/>
    <mergeCell ref="I19:I20"/>
    <mergeCell ref="A1:J1"/>
    <mergeCell ref="B16:J16"/>
    <mergeCell ref="B18:J18"/>
    <mergeCell ref="B31:J31"/>
    <mergeCell ref="B33:J33"/>
    <mergeCell ref="A158:G158"/>
    <mergeCell ref="G19:G20"/>
    <mergeCell ref="B4:D4"/>
    <mergeCell ref="E19:E20"/>
    <mergeCell ref="J19:J20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3"/>
  <sheetViews>
    <sheetView tabSelected="1" zoomScalePageLayoutView="0" workbookViewId="0" topLeftCell="A1">
      <selection activeCell="C61" sqref="C61"/>
    </sheetView>
  </sheetViews>
  <sheetFormatPr defaultColWidth="11.421875" defaultRowHeight="12.75"/>
  <cols>
    <col min="1" max="1" width="12.140625" style="74" customWidth="1"/>
    <col min="2" max="2" width="21.421875" style="76" customWidth="1"/>
    <col min="3" max="3" width="12.57421875" style="2" customWidth="1"/>
    <col min="4" max="4" width="12.140625" style="2" customWidth="1"/>
    <col min="5" max="5" width="9.140625" style="2" customWidth="1"/>
    <col min="6" max="6" width="9.57421875" style="2" customWidth="1"/>
    <col min="7" max="7" width="6.7109375" style="2" customWidth="1"/>
    <col min="8" max="8" width="10.7109375" style="2" customWidth="1"/>
    <col min="9" max="9" width="6.57421875" style="2" customWidth="1"/>
    <col min="10" max="10" width="7.28125" style="2" customWidth="1"/>
    <col min="11" max="11" width="14.28125" style="2" customWidth="1"/>
    <col min="12" max="12" width="10.28125" style="2" customWidth="1"/>
    <col min="13" max="13" width="12.421875" style="2" customWidth="1"/>
    <col min="14" max="14" width="12.57421875" style="2" customWidth="1"/>
    <col min="15" max="16384" width="11.421875" style="4" customWidth="1"/>
  </cols>
  <sheetData>
    <row r="1" spans="1:14" ht="24" customHeight="1">
      <c r="A1" s="197" t="s">
        <v>25</v>
      </c>
      <c r="B1" s="197"/>
      <c r="C1" s="198"/>
      <c r="D1" s="198"/>
      <c r="E1" s="198"/>
      <c r="F1" s="198"/>
      <c r="G1" s="198"/>
      <c r="H1" s="197"/>
      <c r="I1" s="197"/>
      <c r="J1" s="197"/>
      <c r="K1" s="197"/>
      <c r="L1" s="197"/>
      <c r="M1" s="197"/>
      <c r="N1" s="197"/>
    </row>
    <row r="2" spans="1:14" s="5" customFormat="1" ht="70.5" customHeight="1">
      <c r="A2" s="132" t="s">
        <v>26</v>
      </c>
      <c r="B2" s="132" t="s">
        <v>27</v>
      </c>
      <c r="C2" s="133" t="s">
        <v>88</v>
      </c>
      <c r="D2" s="134" t="s">
        <v>81</v>
      </c>
      <c r="E2" s="134" t="s">
        <v>82</v>
      </c>
      <c r="F2" s="134" t="s">
        <v>83</v>
      </c>
      <c r="G2" s="132" t="s">
        <v>14</v>
      </c>
      <c r="H2" s="132" t="s">
        <v>15</v>
      </c>
      <c r="I2" s="132" t="s">
        <v>16</v>
      </c>
      <c r="J2" s="132" t="s">
        <v>28</v>
      </c>
      <c r="K2" s="132" t="s">
        <v>18</v>
      </c>
      <c r="L2" s="132" t="s">
        <v>19</v>
      </c>
      <c r="M2" s="133" t="s">
        <v>41</v>
      </c>
      <c r="N2" s="133" t="s">
        <v>89</v>
      </c>
    </row>
    <row r="3" spans="1:14" ht="18" customHeight="1">
      <c r="A3" s="193" t="s">
        <v>77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s="5" customFormat="1" ht="11.2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5" customFormat="1" ht="27.75" customHeight="1">
      <c r="A5" s="190" t="s">
        <v>66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4" s="5" customFormat="1" ht="26.25" customHeight="1">
      <c r="A6" s="199" t="s">
        <v>76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s="5" customFormat="1" ht="25.5">
      <c r="A7" s="108">
        <v>3</v>
      </c>
      <c r="B7" s="109" t="s">
        <v>29</v>
      </c>
      <c r="C7" s="110">
        <f>C8+C17+C42</f>
        <v>2191100</v>
      </c>
      <c r="D7" s="110">
        <f>D8+D17+D42</f>
        <v>1890000</v>
      </c>
      <c r="E7" s="110">
        <f>E17+E42</f>
        <v>91000</v>
      </c>
      <c r="F7" s="110">
        <f>F17+F42</f>
        <v>100</v>
      </c>
      <c r="G7" s="110"/>
      <c r="H7" s="110">
        <f>H17+H42</f>
        <v>210000</v>
      </c>
      <c r="I7" s="110"/>
      <c r="J7" s="110"/>
      <c r="K7" s="110"/>
      <c r="L7" s="110"/>
      <c r="M7" s="110">
        <f>M8+M17+M42</f>
        <v>2347100</v>
      </c>
      <c r="N7" s="110">
        <f>N8+N17+N42</f>
        <v>2422100</v>
      </c>
    </row>
    <row r="8" spans="1:14" s="5" customFormat="1" ht="12.75">
      <c r="A8" s="99">
        <v>31</v>
      </c>
      <c r="B8" s="100" t="s">
        <v>30</v>
      </c>
      <c r="C8" s="101">
        <f>D8+E8+F8+G8+H8+I8+J8+K8+L8</f>
        <v>1701000</v>
      </c>
      <c r="D8" s="101">
        <f>D9+D12+D14</f>
        <v>1701000</v>
      </c>
      <c r="E8" s="101"/>
      <c r="F8" s="101"/>
      <c r="G8" s="101"/>
      <c r="H8" s="101"/>
      <c r="I8" s="101"/>
      <c r="J8" s="101"/>
      <c r="K8" s="101"/>
      <c r="L8" s="101"/>
      <c r="M8" s="101">
        <v>1720000</v>
      </c>
      <c r="N8" s="101">
        <v>1750000</v>
      </c>
    </row>
    <row r="9" spans="1:14" ht="12.75">
      <c r="A9" s="103">
        <v>311</v>
      </c>
      <c r="B9" s="104" t="s">
        <v>31</v>
      </c>
      <c r="C9" s="98">
        <f aca="true" t="shared" si="0" ref="C9:C44">D9+E9+F9+G9+H9+I9+J9+K9+L9</f>
        <v>1400000</v>
      </c>
      <c r="D9" s="98">
        <f>D10+D11</f>
        <v>1400000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ht="12.75">
      <c r="A10" s="87">
        <v>3111</v>
      </c>
      <c r="B10" s="88" t="s">
        <v>67</v>
      </c>
      <c r="C10" s="91">
        <f t="shared" si="0"/>
        <v>1315000</v>
      </c>
      <c r="D10" s="92">
        <v>1315000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25.5">
      <c r="A11" s="87">
        <v>3113</v>
      </c>
      <c r="B11" s="88" t="s">
        <v>68</v>
      </c>
      <c r="C11" s="91">
        <f t="shared" si="0"/>
        <v>85000</v>
      </c>
      <c r="D11" s="92">
        <v>85000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s="86" customFormat="1" ht="25.5">
      <c r="A12" s="103">
        <v>312</v>
      </c>
      <c r="B12" s="104" t="s">
        <v>32</v>
      </c>
      <c r="C12" s="98">
        <f t="shared" si="0"/>
        <v>60000</v>
      </c>
      <c r="D12" s="98">
        <f>D13</f>
        <v>60000</v>
      </c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25.5">
      <c r="A13" s="87">
        <v>3121</v>
      </c>
      <c r="B13" s="88" t="s">
        <v>32</v>
      </c>
      <c r="C13" s="91">
        <f t="shared" si="0"/>
        <v>60000</v>
      </c>
      <c r="D13" s="92">
        <v>60000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4" s="86" customFormat="1" ht="12.75">
      <c r="A14" s="103">
        <v>313</v>
      </c>
      <c r="B14" s="104" t="s">
        <v>33</v>
      </c>
      <c r="C14" s="98">
        <f t="shared" si="0"/>
        <v>241000</v>
      </c>
      <c r="D14" s="98">
        <f>D15+D16</f>
        <v>241000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25.5">
      <c r="A15" s="87">
        <v>3132</v>
      </c>
      <c r="B15" s="88" t="s">
        <v>74</v>
      </c>
      <c r="C15" s="91">
        <f t="shared" si="0"/>
        <v>217000</v>
      </c>
      <c r="D15" s="92">
        <v>217000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1:14" s="5" customFormat="1" ht="38.25">
      <c r="A16" s="87">
        <v>3133</v>
      </c>
      <c r="B16" s="88" t="s">
        <v>75</v>
      </c>
      <c r="C16" s="91">
        <f t="shared" si="0"/>
        <v>24000</v>
      </c>
      <c r="D16" s="92">
        <v>24000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ht="12.75">
      <c r="A17" s="99">
        <v>32</v>
      </c>
      <c r="B17" s="100" t="s">
        <v>34</v>
      </c>
      <c r="C17" s="101">
        <f t="shared" si="0"/>
        <v>488100</v>
      </c>
      <c r="D17" s="101">
        <f>D18+D23+D27+D35</f>
        <v>189000</v>
      </c>
      <c r="E17" s="101">
        <f>E18+E23+E27+E35+E37</f>
        <v>89000</v>
      </c>
      <c r="F17" s="101">
        <f>F18+F23+F27+F35+F37</f>
        <v>100</v>
      </c>
      <c r="G17" s="101"/>
      <c r="H17" s="101">
        <f>H18+H23+H27+H35+H37</f>
        <v>210000</v>
      </c>
      <c r="I17" s="102"/>
      <c r="J17" s="102"/>
      <c r="K17" s="102"/>
      <c r="L17" s="102"/>
      <c r="M17" s="101">
        <v>625100</v>
      </c>
      <c r="N17" s="101">
        <v>670100</v>
      </c>
    </row>
    <row r="18" spans="1:14" s="86" customFormat="1" ht="25.5">
      <c r="A18" s="103">
        <v>321</v>
      </c>
      <c r="B18" s="104" t="s">
        <v>35</v>
      </c>
      <c r="C18" s="98">
        <f t="shared" si="0"/>
        <v>110000</v>
      </c>
      <c r="D18" s="98">
        <f>SUM(D19:D22)</f>
        <v>80000</v>
      </c>
      <c r="E18" s="98">
        <f>E19+E20+E21+E22</f>
        <v>30000</v>
      </c>
      <c r="F18" s="98"/>
      <c r="G18" s="98"/>
      <c r="H18" s="98"/>
      <c r="I18" s="98"/>
      <c r="J18" s="98"/>
      <c r="K18" s="98"/>
      <c r="L18" s="98"/>
      <c r="M18" s="98"/>
      <c r="N18" s="98"/>
    </row>
    <row r="19" spans="1:14" s="86" customFormat="1" ht="12.75">
      <c r="A19" s="87">
        <v>3211</v>
      </c>
      <c r="B19" s="88" t="s">
        <v>49</v>
      </c>
      <c r="C19" s="91">
        <f t="shared" si="0"/>
        <v>15000</v>
      </c>
      <c r="D19" s="92"/>
      <c r="E19" s="92">
        <v>15000</v>
      </c>
      <c r="F19" s="92"/>
      <c r="G19" s="92"/>
      <c r="H19" s="92"/>
      <c r="I19" s="92"/>
      <c r="J19" s="92"/>
      <c r="K19" s="92"/>
      <c r="L19" s="92"/>
      <c r="M19" s="92"/>
      <c r="N19" s="92"/>
    </row>
    <row r="20" spans="1:14" ht="12.75">
      <c r="A20" s="87">
        <v>3212</v>
      </c>
      <c r="B20" s="88" t="s">
        <v>69</v>
      </c>
      <c r="C20" s="91">
        <f t="shared" si="0"/>
        <v>80000</v>
      </c>
      <c r="D20" s="92">
        <v>80000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25.5">
      <c r="A21" s="87">
        <v>3213</v>
      </c>
      <c r="B21" s="88" t="s">
        <v>50</v>
      </c>
      <c r="C21" s="91">
        <f t="shared" si="0"/>
        <v>5000</v>
      </c>
      <c r="D21" s="92"/>
      <c r="E21" s="92">
        <v>5000</v>
      </c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25.5">
      <c r="A22" s="87">
        <v>3214</v>
      </c>
      <c r="B22" s="88" t="s">
        <v>70</v>
      </c>
      <c r="C22" s="91">
        <f t="shared" si="0"/>
        <v>10000</v>
      </c>
      <c r="D22" s="92"/>
      <c r="E22" s="92">
        <v>10000</v>
      </c>
      <c r="F22" s="92"/>
      <c r="G22" s="92"/>
      <c r="H22" s="92"/>
      <c r="I22" s="92"/>
      <c r="J22" s="92"/>
      <c r="K22" s="92"/>
      <c r="L22" s="92"/>
      <c r="M22" s="92"/>
      <c r="N22" s="92"/>
    </row>
    <row r="23" spans="1:14" s="86" customFormat="1" ht="25.5">
      <c r="A23" s="103">
        <v>322</v>
      </c>
      <c r="B23" s="104" t="s">
        <v>36</v>
      </c>
      <c r="C23" s="98">
        <f t="shared" si="0"/>
        <v>12100</v>
      </c>
      <c r="D23" s="98"/>
      <c r="E23" s="98">
        <f>E24+E25+E26</f>
        <v>12000</v>
      </c>
      <c r="F23" s="98">
        <f>F24+F25+F26</f>
        <v>100</v>
      </c>
      <c r="G23" s="98"/>
      <c r="H23" s="98"/>
      <c r="I23" s="105"/>
      <c r="J23" s="105"/>
      <c r="K23" s="105"/>
      <c r="L23" s="105"/>
      <c r="M23" s="105"/>
      <c r="N23" s="105"/>
    </row>
    <row r="24" spans="1:14" ht="25.5">
      <c r="A24" s="87">
        <v>3221</v>
      </c>
      <c r="B24" s="88" t="s">
        <v>51</v>
      </c>
      <c r="C24" s="91">
        <f t="shared" si="0"/>
        <v>9000</v>
      </c>
      <c r="D24" s="92"/>
      <c r="E24" s="137">
        <v>9000</v>
      </c>
      <c r="F24" s="92"/>
      <c r="G24" s="92"/>
      <c r="H24" s="92"/>
      <c r="I24" s="92"/>
      <c r="J24" s="92"/>
      <c r="K24" s="92"/>
      <c r="L24" s="92"/>
      <c r="M24" s="92"/>
      <c r="N24" s="92"/>
    </row>
    <row r="25" spans="1:14" ht="38.25">
      <c r="A25" s="87">
        <v>3224</v>
      </c>
      <c r="B25" s="88" t="s">
        <v>52</v>
      </c>
      <c r="C25" s="91">
        <f t="shared" si="0"/>
        <v>2100</v>
      </c>
      <c r="D25" s="92"/>
      <c r="E25" s="137">
        <v>2000</v>
      </c>
      <c r="F25" s="92">
        <v>100</v>
      </c>
      <c r="G25" s="92"/>
      <c r="H25" s="92"/>
      <c r="I25" s="92"/>
      <c r="J25" s="92"/>
      <c r="K25" s="92"/>
      <c r="L25" s="92"/>
      <c r="M25" s="92"/>
      <c r="N25" s="92"/>
    </row>
    <row r="26" spans="1:14" ht="25.5">
      <c r="A26" s="87">
        <v>3225</v>
      </c>
      <c r="B26" s="88" t="s">
        <v>53</v>
      </c>
      <c r="C26" s="91">
        <f t="shared" si="0"/>
        <v>1000</v>
      </c>
      <c r="D26" s="92"/>
      <c r="E26" s="137">
        <v>1000</v>
      </c>
      <c r="F26" s="92"/>
      <c r="G26" s="92"/>
      <c r="H26" s="92"/>
      <c r="I26" s="92"/>
      <c r="J26" s="92"/>
      <c r="K26" s="92"/>
      <c r="L26" s="92"/>
      <c r="M26" s="92"/>
      <c r="N26" s="92"/>
    </row>
    <row r="27" spans="1:14" s="86" customFormat="1" ht="12.75">
      <c r="A27" s="103">
        <v>323</v>
      </c>
      <c r="B27" s="104" t="s">
        <v>37</v>
      </c>
      <c r="C27" s="98">
        <f t="shared" si="0"/>
        <v>345000</v>
      </c>
      <c r="D27" s="98">
        <f>SUM(D28:D34)</f>
        <v>109000</v>
      </c>
      <c r="E27" s="98">
        <f>E28+E29+E30+E32+E33+E34+E31</f>
        <v>26000</v>
      </c>
      <c r="F27" s="98"/>
      <c r="G27" s="98"/>
      <c r="H27" s="98">
        <f>H28+H29+H30+H31+H32+H33+H34</f>
        <v>210000</v>
      </c>
      <c r="I27" s="105"/>
      <c r="J27" s="105"/>
      <c r="K27" s="105"/>
      <c r="L27" s="105"/>
      <c r="M27" s="105"/>
      <c r="N27" s="105"/>
    </row>
    <row r="28" spans="1:14" s="86" customFormat="1" ht="25.5">
      <c r="A28" s="87">
        <v>3231</v>
      </c>
      <c r="B28" s="88" t="s">
        <v>54</v>
      </c>
      <c r="C28" s="91">
        <f t="shared" si="0"/>
        <v>5000</v>
      </c>
      <c r="D28" s="92"/>
      <c r="E28" s="137">
        <v>4000</v>
      </c>
      <c r="F28" s="92"/>
      <c r="G28" s="92"/>
      <c r="H28" s="158">
        <v>1000</v>
      </c>
      <c r="I28" s="92"/>
      <c r="J28" s="92"/>
      <c r="K28" s="92"/>
      <c r="L28" s="92"/>
      <c r="M28" s="92"/>
      <c r="N28" s="92"/>
    </row>
    <row r="29" spans="1:14" ht="38.25">
      <c r="A29" s="87">
        <v>3232</v>
      </c>
      <c r="B29" s="88" t="s">
        <v>55</v>
      </c>
      <c r="C29" s="91">
        <f t="shared" si="0"/>
        <v>5000</v>
      </c>
      <c r="D29" s="92"/>
      <c r="E29" s="137">
        <v>5000</v>
      </c>
      <c r="F29" s="92"/>
      <c r="G29" s="92"/>
      <c r="H29" s="158"/>
      <c r="I29" s="92"/>
      <c r="J29" s="92"/>
      <c r="K29" s="92"/>
      <c r="L29" s="92"/>
      <c r="M29" s="92"/>
      <c r="N29" s="92"/>
    </row>
    <row r="30" spans="1:14" ht="25.5">
      <c r="A30" s="87">
        <v>3233</v>
      </c>
      <c r="B30" s="88" t="s">
        <v>56</v>
      </c>
      <c r="C30" s="91">
        <f t="shared" si="0"/>
        <v>1000</v>
      </c>
      <c r="D30" s="92"/>
      <c r="E30" s="137">
        <v>1000</v>
      </c>
      <c r="F30" s="92"/>
      <c r="G30" s="92"/>
      <c r="H30" s="92"/>
      <c r="I30" s="92"/>
      <c r="J30" s="92"/>
      <c r="K30" s="92"/>
      <c r="L30" s="92"/>
      <c r="M30" s="92"/>
      <c r="N30" s="92"/>
    </row>
    <row r="31" spans="1:14" ht="12.75">
      <c r="A31" s="87">
        <v>3235</v>
      </c>
      <c r="B31" s="88" t="s">
        <v>65</v>
      </c>
      <c r="C31" s="91">
        <f t="shared" si="0"/>
        <v>164000</v>
      </c>
      <c r="D31" s="92"/>
      <c r="E31" s="92">
        <v>5000</v>
      </c>
      <c r="F31" s="92"/>
      <c r="G31" s="92"/>
      <c r="H31" s="158">
        <v>159000</v>
      </c>
      <c r="I31" s="92"/>
      <c r="J31" s="92"/>
      <c r="K31" s="92"/>
      <c r="L31" s="92"/>
      <c r="M31" s="92"/>
      <c r="N31" s="92"/>
    </row>
    <row r="32" spans="1:14" ht="25.5">
      <c r="A32" s="87">
        <v>3237</v>
      </c>
      <c r="B32" s="88" t="s">
        <v>59</v>
      </c>
      <c r="C32" s="91">
        <f t="shared" si="0"/>
        <v>160000</v>
      </c>
      <c r="D32" s="92">
        <v>109000</v>
      </c>
      <c r="E32" s="92">
        <v>1000</v>
      </c>
      <c r="F32" s="92"/>
      <c r="G32" s="92"/>
      <c r="H32" s="158">
        <v>50000</v>
      </c>
      <c r="I32" s="92"/>
      <c r="J32" s="92"/>
      <c r="K32" s="92"/>
      <c r="L32" s="92"/>
      <c r="M32" s="92"/>
      <c r="N32" s="92"/>
    </row>
    <row r="33" spans="1:14" ht="12.75">
      <c r="A33" s="87">
        <v>3238</v>
      </c>
      <c r="B33" s="88" t="s">
        <v>57</v>
      </c>
      <c r="C33" s="91">
        <f t="shared" si="0"/>
        <v>9000</v>
      </c>
      <c r="D33" s="92"/>
      <c r="E33" s="137">
        <v>9000</v>
      </c>
      <c r="F33" s="92"/>
      <c r="G33" s="92"/>
      <c r="H33" s="92"/>
      <c r="I33" s="92"/>
      <c r="J33" s="92"/>
      <c r="K33" s="92"/>
      <c r="L33" s="92"/>
      <c r="M33" s="92"/>
      <c r="N33" s="92"/>
    </row>
    <row r="34" spans="1:14" ht="12.75">
      <c r="A34" s="87">
        <v>3239</v>
      </c>
      <c r="B34" s="88" t="s">
        <v>58</v>
      </c>
      <c r="C34" s="91">
        <f t="shared" si="0"/>
        <v>1000</v>
      </c>
      <c r="D34" s="92"/>
      <c r="E34" s="137">
        <v>1000</v>
      </c>
      <c r="F34" s="92"/>
      <c r="G34" s="92"/>
      <c r="H34" s="92"/>
      <c r="I34" s="92"/>
      <c r="J34" s="92"/>
      <c r="K34" s="92"/>
      <c r="L34" s="92"/>
      <c r="M34" s="92"/>
      <c r="N34" s="92"/>
    </row>
    <row r="35" spans="1:14" ht="38.25">
      <c r="A35" s="103">
        <v>324</v>
      </c>
      <c r="B35" s="104" t="s">
        <v>60</v>
      </c>
      <c r="C35" s="98">
        <f t="shared" si="0"/>
        <v>10000</v>
      </c>
      <c r="D35" s="105"/>
      <c r="E35" s="98">
        <f>E36</f>
        <v>10000</v>
      </c>
      <c r="F35" s="105"/>
      <c r="G35" s="105"/>
      <c r="H35" s="105"/>
      <c r="I35" s="105"/>
      <c r="J35" s="105"/>
      <c r="K35" s="105"/>
      <c r="L35" s="105"/>
      <c r="M35" s="105"/>
      <c r="N35" s="105"/>
    </row>
    <row r="36" spans="1:14" ht="38.25">
      <c r="A36" s="87">
        <v>3241</v>
      </c>
      <c r="B36" s="88" t="s">
        <v>60</v>
      </c>
      <c r="C36" s="91">
        <f t="shared" si="0"/>
        <v>10000</v>
      </c>
      <c r="D36" s="92"/>
      <c r="E36" s="92">
        <v>10000</v>
      </c>
      <c r="F36" s="92"/>
      <c r="G36" s="92"/>
      <c r="H36" s="92"/>
      <c r="I36" s="92"/>
      <c r="J36" s="92"/>
      <c r="K36" s="92"/>
      <c r="L36" s="92"/>
      <c r="M36" s="92"/>
      <c r="N36" s="92"/>
    </row>
    <row r="37" spans="1:14" ht="25.5">
      <c r="A37" s="103">
        <v>329</v>
      </c>
      <c r="B37" s="104" t="s">
        <v>38</v>
      </c>
      <c r="C37" s="98">
        <f t="shared" si="0"/>
        <v>11000</v>
      </c>
      <c r="D37" s="105"/>
      <c r="E37" s="98">
        <f>E38+E39+E40+E41</f>
        <v>11000</v>
      </c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4" ht="12.75">
      <c r="A38" s="87">
        <v>3293</v>
      </c>
      <c r="B38" s="88" t="s">
        <v>61</v>
      </c>
      <c r="C38" s="91">
        <f t="shared" si="0"/>
        <v>3000</v>
      </c>
      <c r="D38" s="92"/>
      <c r="E38" s="92">
        <v>3000</v>
      </c>
      <c r="F38" s="92"/>
      <c r="G38" s="92"/>
      <c r="H38" s="92"/>
      <c r="I38" s="92"/>
      <c r="J38" s="92"/>
      <c r="K38" s="92"/>
      <c r="L38" s="92"/>
      <c r="M38" s="92"/>
      <c r="N38" s="92"/>
    </row>
    <row r="39" spans="1:14" ht="12.75">
      <c r="A39" s="87">
        <v>3294</v>
      </c>
      <c r="B39" s="88" t="s">
        <v>62</v>
      </c>
      <c r="C39" s="91">
        <f t="shared" si="0"/>
        <v>6000</v>
      </c>
      <c r="D39" s="92"/>
      <c r="E39" s="137">
        <v>6000</v>
      </c>
      <c r="F39" s="92"/>
      <c r="G39" s="92"/>
      <c r="H39" s="92"/>
      <c r="I39" s="92"/>
      <c r="J39" s="92"/>
      <c r="K39" s="92"/>
      <c r="L39" s="92"/>
      <c r="M39" s="92"/>
      <c r="N39" s="92"/>
    </row>
    <row r="40" spans="1:14" ht="12.75">
      <c r="A40" s="87">
        <v>3295</v>
      </c>
      <c r="B40" s="88" t="s">
        <v>63</v>
      </c>
      <c r="C40" s="91">
        <f t="shared" si="0"/>
        <v>1000</v>
      </c>
      <c r="D40" s="92"/>
      <c r="E40" s="137">
        <v>1000</v>
      </c>
      <c r="F40" s="92"/>
      <c r="G40" s="92"/>
      <c r="H40" s="92"/>
      <c r="I40" s="92"/>
      <c r="J40" s="92"/>
      <c r="K40" s="92"/>
      <c r="L40" s="92"/>
      <c r="M40" s="92"/>
      <c r="N40" s="92"/>
    </row>
    <row r="41" spans="1:14" s="5" customFormat="1" ht="25.5">
      <c r="A41" s="87">
        <v>3299</v>
      </c>
      <c r="B41" s="88" t="s">
        <v>38</v>
      </c>
      <c r="C41" s="91">
        <f t="shared" si="0"/>
        <v>1000</v>
      </c>
      <c r="D41" s="91"/>
      <c r="E41" s="92">
        <v>1000</v>
      </c>
      <c r="F41" s="91"/>
      <c r="G41" s="91"/>
      <c r="H41" s="91"/>
      <c r="I41" s="91"/>
      <c r="J41" s="91"/>
      <c r="K41" s="91"/>
      <c r="L41" s="91"/>
      <c r="M41" s="91"/>
      <c r="N41" s="91"/>
    </row>
    <row r="42" spans="1:14" ht="12.75">
      <c r="A42" s="99">
        <v>34</v>
      </c>
      <c r="B42" s="100" t="s">
        <v>39</v>
      </c>
      <c r="C42" s="101">
        <f t="shared" si="0"/>
        <v>2000</v>
      </c>
      <c r="D42" s="102"/>
      <c r="E42" s="101">
        <f>E43</f>
        <v>2000</v>
      </c>
      <c r="F42" s="102"/>
      <c r="G42" s="102"/>
      <c r="H42" s="102"/>
      <c r="I42" s="102"/>
      <c r="J42" s="102"/>
      <c r="K42" s="102"/>
      <c r="L42" s="102"/>
      <c r="M42" s="101">
        <v>2000</v>
      </c>
      <c r="N42" s="101">
        <v>2000</v>
      </c>
    </row>
    <row r="43" spans="1:14" ht="25.5">
      <c r="A43" s="103">
        <v>343</v>
      </c>
      <c r="B43" s="104" t="s">
        <v>40</v>
      </c>
      <c r="C43" s="98">
        <f t="shared" si="0"/>
        <v>2000</v>
      </c>
      <c r="D43" s="105"/>
      <c r="E43" s="98">
        <f>E44</f>
        <v>2000</v>
      </c>
      <c r="F43" s="98"/>
      <c r="G43" s="105"/>
      <c r="H43" s="105"/>
      <c r="I43" s="105"/>
      <c r="J43" s="105"/>
      <c r="K43" s="105"/>
      <c r="L43" s="105"/>
      <c r="M43" s="98"/>
      <c r="N43" s="98"/>
    </row>
    <row r="44" spans="1:14" s="5" customFormat="1" ht="26.25" thickBot="1">
      <c r="A44" s="89">
        <v>3431</v>
      </c>
      <c r="B44" s="90" t="s">
        <v>64</v>
      </c>
      <c r="C44" s="91">
        <f t="shared" si="0"/>
        <v>2000</v>
      </c>
      <c r="D44" s="94"/>
      <c r="E44" s="136">
        <v>2000</v>
      </c>
      <c r="F44" s="97"/>
      <c r="G44" s="94"/>
      <c r="H44" s="94"/>
      <c r="I44" s="94"/>
      <c r="J44" s="94"/>
      <c r="K44" s="94"/>
      <c r="L44" s="94"/>
      <c r="M44" s="94"/>
      <c r="N44" s="94"/>
    </row>
    <row r="45" spans="1:14" s="5" customFormat="1" ht="13.5" customHeight="1" thickBot="1">
      <c r="A45" s="192" t="s">
        <v>73</v>
      </c>
      <c r="B45" s="192"/>
      <c r="C45" s="96">
        <f>D45+E45+F45+G45+H45+I45+J45+K45+L45</f>
        <v>2191100</v>
      </c>
      <c r="D45" s="96">
        <f aca="true" t="shared" si="1" ref="D45:N45">D42+D17+D8</f>
        <v>1890000</v>
      </c>
      <c r="E45" s="96">
        <f t="shared" si="1"/>
        <v>91000</v>
      </c>
      <c r="F45" s="96">
        <f t="shared" si="1"/>
        <v>100</v>
      </c>
      <c r="G45" s="96"/>
      <c r="H45" s="96">
        <f t="shared" si="1"/>
        <v>210000</v>
      </c>
      <c r="I45" s="96"/>
      <c r="J45" s="96"/>
      <c r="K45" s="96"/>
      <c r="L45" s="96"/>
      <c r="M45" s="96">
        <f t="shared" si="1"/>
        <v>2347100</v>
      </c>
      <c r="N45" s="96">
        <f t="shared" si="1"/>
        <v>2422100</v>
      </c>
    </row>
    <row r="46" spans="1:14" s="5" customFormat="1" ht="13.5" customHeight="1">
      <c r="A46" s="193" t="s">
        <v>77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</row>
    <row r="47" spans="1:14" s="5" customFormat="1" ht="18.75" customHeight="1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</row>
    <row r="48" spans="1:14" s="5" customFormat="1" ht="13.5" customHeight="1">
      <c r="A48" s="190" t="s">
        <v>66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</row>
    <row r="49" spans="1:14" s="5" customFormat="1" ht="19.5" customHeight="1">
      <c r="A49" s="201" t="s">
        <v>78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</row>
    <row r="50" spans="1:14" s="5" customFormat="1" ht="25.5">
      <c r="A50" s="108">
        <v>3</v>
      </c>
      <c r="B50" s="109" t="s">
        <v>29</v>
      </c>
      <c r="C50" s="110">
        <f>C51</f>
        <v>6000</v>
      </c>
      <c r="D50" s="110"/>
      <c r="E50" s="110">
        <f>E51</f>
        <v>6000</v>
      </c>
      <c r="F50" s="110"/>
      <c r="G50" s="110"/>
      <c r="H50" s="110"/>
      <c r="I50" s="110"/>
      <c r="J50" s="110"/>
      <c r="K50" s="110"/>
      <c r="L50" s="110"/>
      <c r="M50" s="110">
        <v>6000</v>
      </c>
      <c r="N50" s="110">
        <v>6000</v>
      </c>
    </row>
    <row r="51" spans="1:14" ht="12.75">
      <c r="A51" s="99">
        <v>32</v>
      </c>
      <c r="B51" s="100" t="s">
        <v>34</v>
      </c>
      <c r="C51" s="101">
        <f>C52+C54</f>
        <v>6000</v>
      </c>
      <c r="D51" s="101"/>
      <c r="E51" s="101">
        <f>E52+E54</f>
        <v>6000</v>
      </c>
      <c r="F51" s="101"/>
      <c r="G51" s="101"/>
      <c r="H51" s="101"/>
      <c r="I51" s="101"/>
      <c r="J51" s="101"/>
      <c r="K51" s="101"/>
      <c r="L51" s="101"/>
      <c r="M51" s="101">
        <v>6000</v>
      </c>
      <c r="N51" s="101">
        <v>6000</v>
      </c>
    </row>
    <row r="52" spans="1:14" s="86" customFormat="1" ht="25.5">
      <c r="A52" s="103">
        <v>322</v>
      </c>
      <c r="B52" s="104" t="s">
        <v>36</v>
      </c>
      <c r="C52" s="98">
        <f>D52+E52+F52+G52+H52+I52+J52+K52+L52+M52+N52</f>
        <v>3000</v>
      </c>
      <c r="D52" s="106"/>
      <c r="E52" s="107">
        <f>E53</f>
        <v>3000</v>
      </c>
      <c r="F52" s="106"/>
      <c r="G52" s="106"/>
      <c r="H52" s="106"/>
      <c r="I52" s="106"/>
      <c r="J52" s="106"/>
      <c r="K52" s="106"/>
      <c r="L52" s="106"/>
      <c r="M52" s="106"/>
      <c r="N52" s="106"/>
    </row>
    <row r="53" spans="1:14" s="86" customFormat="1" ht="51">
      <c r="A53" s="87">
        <v>3221</v>
      </c>
      <c r="B53" s="88" t="s">
        <v>71</v>
      </c>
      <c r="C53" s="91">
        <f>D53+E53+F53+G53+H53+I53+J53+K53+L53+M53+N53</f>
        <v>3000</v>
      </c>
      <c r="D53" s="93"/>
      <c r="E53" s="92">
        <v>3000</v>
      </c>
      <c r="F53" s="93"/>
      <c r="G53" s="93"/>
      <c r="H53" s="93"/>
      <c r="I53" s="93"/>
      <c r="J53" s="93"/>
      <c r="K53" s="93"/>
      <c r="L53" s="93"/>
      <c r="M53" s="93"/>
      <c r="N53" s="93"/>
    </row>
    <row r="54" spans="1:14" ht="12.75">
      <c r="A54" s="103">
        <v>323</v>
      </c>
      <c r="B54" s="104" t="s">
        <v>37</v>
      </c>
      <c r="C54" s="98">
        <f>E54</f>
        <v>3000</v>
      </c>
      <c r="D54" s="105"/>
      <c r="E54" s="98">
        <f>E55</f>
        <v>3000</v>
      </c>
      <c r="F54" s="105"/>
      <c r="G54" s="105"/>
      <c r="H54" s="105"/>
      <c r="I54" s="105"/>
      <c r="J54" s="105"/>
      <c r="K54" s="105"/>
      <c r="L54" s="105"/>
      <c r="M54" s="105"/>
      <c r="N54" s="105"/>
    </row>
    <row r="55" spans="1:14" s="5" customFormat="1" ht="12.75" customHeight="1" thickBot="1">
      <c r="A55" s="89">
        <v>3236</v>
      </c>
      <c r="B55" s="90" t="s">
        <v>72</v>
      </c>
      <c r="C55" s="94">
        <f>E55</f>
        <v>3000</v>
      </c>
      <c r="D55" s="94"/>
      <c r="E55" s="97">
        <v>3000</v>
      </c>
      <c r="F55" s="94"/>
      <c r="G55" s="94"/>
      <c r="H55" s="94"/>
      <c r="I55" s="94"/>
      <c r="J55" s="94"/>
      <c r="K55" s="94"/>
      <c r="L55" s="94"/>
      <c r="M55" s="94"/>
      <c r="N55" s="94"/>
    </row>
    <row r="56" spans="1:14" s="5" customFormat="1" ht="12.75" customHeight="1" thickBot="1">
      <c r="A56" s="192" t="s">
        <v>73</v>
      </c>
      <c r="B56" s="192"/>
      <c r="C56" s="96">
        <f>C54+C52</f>
        <v>6000</v>
      </c>
      <c r="D56" s="96"/>
      <c r="E56" s="96">
        <f>E50</f>
        <v>6000</v>
      </c>
      <c r="F56" s="96"/>
      <c r="G56" s="96"/>
      <c r="H56" s="96"/>
      <c r="I56" s="96"/>
      <c r="J56" s="96"/>
      <c r="K56" s="96"/>
      <c r="L56" s="96"/>
      <c r="M56" s="96">
        <f>M51</f>
        <v>6000</v>
      </c>
      <c r="N56" s="96">
        <f>N51</f>
        <v>6000</v>
      </c>
    </row>
    <row r="57" spans="1:14" s="5" customFormat="1" ht="15" customHeight="1">
      <c r="A57" s="73"/>
      <c r="B57" s="73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</row>
    <row r="58" spans="1:2" s="5" customFormat="1" ht="7.5" customHeight="1">
      <c r="A58" s="82"/>
      <c r="B58" s="75"/>
    </row>
    <row r="59" spans="1:2" s="5" customFormat="1" ht="12.75">
      <c r="A59" s="72" t="s">
        <v>79</v>
      </c>
      <c r="B59" s="8" t="s">
        <v>98</v>
      </c>
    </row>
    <row r="60" spans="1:11" s="5" customFormat="1" ht="12.75">
      <c r="A60" s="72" t="s">
        <v>80</v>
      </c>
      <c r="B60" s="213" t="s">
        <v>99</v>
      </c>
      <c r="I60" s="195" t="s">
        <v>84</v>
      </c>
      <c r="J60" s="195"/>
      <c r="K60" s="195"/>
    </row>
    <row r="61" spans="1:14" ht="12.75">
      <c r="A61" s="72"/>
      <c r="B61" s="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72"/>
      <c r="B62" s="111"/>
      <c r="C62" s="4"/>
      <c r="D62" s="4"/>
      <c r="E62" s="4"/>
      <c r="F62" s="4"/>
      <c r="G62" s="4"/>
      <c r="H62" s="4"/>
      <c r="I62" s="135"/>
      <c r="J62" s="135"/>
      <c r="K62" s="135"/>
      <c r="L62" s="4"/>
      <c r="M62" s="4"/>
      <c r="N62" s="4"/>
    </row>
    <row r="63" spans="1:14" ht="12.75">
      <c r="A63" s="72"/>
      <c r="B63" s="8"/>
      <c r="C63" s="4"/>
      <c r="D63" s="4"/>
      <c r="E63" s="4"/>
      <c r="F63" s="4"/>
      <c r="G63" s="4"/>
      <c r="H63" s="4"/>
      <c r="I63" s="196" t="s">
        <v>85</v>
      </c>
      <c r="J63" s="196"/>
      <c r="K63" s="196"/>
      <c r="L63" s="4"/>
      <c r="M63" s="4"/>
      <c r="N63" s="4"/>
    </row>
    <row r="64" spans="1:2" s="5" customFormat="1" ht="12.75">
      <c r="A64" s="73"/>
      <c r="B64" s="75"/>
    </row>
    <row r="65" spans="1:14" ht="12.75">
      <c r="A65" s="72"/>
      <c r="B65" s="8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72"/>
      <c r="B66" s="8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72"/>
      <c r="B67" s="8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72"/>
      <c r="B68" s="8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2" s="5" customFormat="1" ht="12.75">
      <c r="A69" s="73"/>
      <c r="B69" s="75"/>
    </row>
    <row r="70" spans="1:14" ht="12.75">
      <c r="A70" s="72"/>
      <c r="B70" s="8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2" s="5" customFormat="1" ht="12.75">
      <c r="A71" s="73"/>
      <c r="B71" s="75"/>
    </row>
    <row r="72" spans="1:14" ht="12.75">
      <c r="A72" s="72"/>
      <c r="B72" s="8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2" s="5" customFormat="1" ht="12.75">
      <c r="A73" s="73"/>
      <c r="B73" s="75"/>
    </row>
    <row r="74" spans="1:2" s="5" customFormat="1" ht="12.75">
      <c r="A74" s="73"/>
      <c r="B74" s="75"/>
    </row>
    <row r="75" spans="1:14" ht="12.75" customHeight="1">
      <c r="A75" s="72"/>
      <c r="B75" s="8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72"/>
      <c r="B76" s="8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73"/>
      <c r="B77" s="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2" s="5" customFormat="1" ht="12.75">
      <c r="A78" s="82"/>
      <c r="B78" s="75"/>
    </row>
    <row r="79" spans="1:2" s="5" customFormat="1" ht="12.75">
      <c r="A79" s="73"/>
      <c r="B79" s="75"/>
    </row>
    <row r="80" spans="1:2" s="5" customFormat="1" ht="12.75">
      <c r="A80" s="73"/>
      <c r="B80" s="75"/>
    </row>
    <row r="81" spans="1:14" ht="12.75">
      <c r="A81" s="72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72"/>
      <c r="B82" s="8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72"/>
      <c r="B83" s="8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2" s="5" customFormat="1" ht="12.75">
      <c r="A84" s="73"/>
      <c r="B84" s="75"/>
    </row>
    <row r="85" spans="1:14" ht="12.75">
      <c r="A85" s="72"/>
      <c r="B85" s="8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72"/>
      <c r="B86" s="8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72"/>
      <c r="B87" s="8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72"/>
      <c r="B88" s="8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2" s="5" customFormat="1" ht="12.75">
      <c r="A89" s="73"/>
      <c r="B89" s="75"/>
    </row>
    <row r="90" spans="1:14" ht="12.75">
      <c r="A90" s="72"/>
      <c r="B90" s="8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2" s="5" customFormat="1" ht="12.75">
      <c r="A91" s="73"/>
      <c r="B91" s="75"/>
    </row>
    <row r="92" spans="1:2" s="5" customFormat="1" ht="12.75">
      <c r="A92" s="73"/>
      <c r="B92" s="75"/>
    </row>
    <row r="93" spans="1:14" ht="12.75">
      <c r="A93" s="72"/>
      <c r="B93" s="8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2" s="5" customFormat="1" ht="12.75">
      <c r="A94" s="73"/>
      <c r="B94" s="75"/>
    </row>
    <row r="95" spans="1:14" ht="12.75">
      <c r="A95" s="72"/>
      <c r="B95" s="8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72"/>
      <c r="B96" s="8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73"/>
      <c r="B97" s="8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73"/>
      <c r="B98" s="8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73"/>
      <c r="B99" s="8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73"/>
      <c r="B100" s="8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73"/>
      <c r="B101" s="8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73"/>
      <c r="B102" s="8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73"/>
      <c r="B103" s="8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73"/>
      <c r="B104" s="8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73"/>
      <c r="B105" s="8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73"/>
      <c r="B106" s="8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73"/>
      <c r="B107" s="8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73"/>
      <c r="B108" s="8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73"/>
      <c r="B109" s="8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73"/>
      <c r="B110" s="8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73"/>
      <c r="B111" s="8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73"/>
      <c r="B112" s="8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73"/>
      <c r="B113" s="8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73"/>
      <c r="B114" s="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73"/>
      <c r="B115" s="8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73"/>
      <c r="B116" s="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73"/>
      <c r="B117" s="8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73"/>
      <c r="B118" s="8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73"/>
      <c r="B119" s="8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73"/>
      <c r="B120" s="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73"/>
      <c r="B121" s="8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73"/>
      <c r="B122" s="8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73"/>
      <c r="B123" s="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73"/>
      <c r="B124" s="8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73"/>
      <c r="B125" s="8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73"/>
      <c r="B126" s="8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73"/>
      <c r="B127" s="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73"/>
      <c r="B128" s="8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73"/>
      <c r="B129" s="8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73"/>
      <c r="B130" s="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73"/>
      <c r="B131" s="8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73"/>
      <c r="B132" s="8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73"/>
      <c r="B133" s="8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73"/>
      <c r="B134" s="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73"/>
      <c r="B135" s="8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73"/>
      <c r="B136" s="8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73"/>
      <c r="B137" s="8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73"/>
      <c r="B138" s="8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73"/>
      <c r="B139" s="8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73"/>
      <c r="B140" s="8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73"/>
      <c r="B141" s="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73"/>
      <c r="B142" s="8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73"/>
      <c r="B143" s="8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73"/>
      <c r="B144" s="8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73"/>
      <c r="B145" s="8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73"/>
      <c r="B146" s="8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73"/>
      <c r="B147" s="8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73"/>
      <c r="B148" s="8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73"/>
      <c r="B149" s="8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73"/>
      <c r="B150" s="8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73"/>
      <c r="B151" s="8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73"/>
      <c r="B152" s="8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73"/>
      <c r="B153" s="8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73"/>
      <c r="B154" s="8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73"/>
      <c r="B155" s="8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73"/>
      <c r="B156" s="8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73"/>
      <c r="B157" s="8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73"/>
      <c r="B158" s="8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73"/>
      <c r="B159" s="8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73"/>
      <c r="B160" s="8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73"/>
      <c r="B161" s="8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73"/>
      <c r="B162" s="8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73"/>
      <c r="B163" s="8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73"/>
      <c r="B164" s="8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73"/>
      <c r="B165" s="8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73"/>
      <c r="B166" s="8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73"/>
      <c r="B167" s="8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73"/>
      <c r="B168" s="8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73"/>
      <c r="B169" s="8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73"/>
      <c r="B170" s="8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73"/>
      <c r="B171" s="8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73"/>
      <c r="B172" s="8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73"/>
      <c r="B173" s="8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73"/>
      <c r="B174" s="8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73"/>
      <c r="B175" s="8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73"/>
      <c r="B176" s="8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73"/>
      <c r="B177" s="8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73"/>
      <c r="B178" s="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73"/>
      <c r="B179" s="8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73"/>
      <c r="B180" s="8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73"/>
      <c r="B181" s="8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73"/>
      <c r="B182" s="8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73"/>
      <c r="B183" s="8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73"/>
      <c r="B184" s="8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73"/>
      <c r="B185" s="8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73"/>
      <c r="B186" s="8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73"/>
      <c r="B187" s="8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73"/>
      <c r="B188" s="8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73"/>
      <c r="B189" s="8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73"/>
      <c r="B190" s="8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73"/>
      <c r="B191" s="8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73"/>
      <c r="B192" s="8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73"/>
      <c r="B193" s="8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73"/>
      <c r="B194" s="8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73"/>
      <c r="B195" s="8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73"/>
      <c r="B196" s="8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73"/>
      <c r="B197" s="8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73"/>
      <c r="B198" s="8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73"/>
      <c r="B199" s="8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73"/>
      <c r="B200" s="8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73"/>
      <c r="B201" s="8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73"/>
      <c r="B202" s="8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73"/>
      <c r="B203" s="8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73"/>
      <c r="B204" s="8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73"/>
      <c r="B205" s="8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73"/>
      <c r="B206" s="8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73"/>
      <c r="B207" s="8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73"/>
      <c r="B208" s="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73"/>
      <c r="B209" s="8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73"/>
      <c r="B210" s="8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73"/>
      <c r="B211" s="8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73"/>
      <c r="B212" s="8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73"/>
      <c r="B213" s="8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73"/>
      <c r="B214" s="8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73"/>
      <c r="B215" s="8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73"/>
      <c r="B216" s="8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73"/>
      <c r="B217" s="8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73"/>
      <c r="B218" s="8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73"/>
      <c r="B219" s="8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73"/>
      <c r="B220" s="8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73"/>
      <c r="B221" s="8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73"/>
      <c r="B222" s="8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73"/>
      <c r="B223" s="8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73"/>
      <c r="B224" s="8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73"/>
      <c r="B225" s="8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73"/>
      <c r="B226" s="8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73"/>
      <c r="B227" s="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73"/>
      <c r="B228" s="8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73"/>
      <c r="B229" s="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73"/>
      <c r="B230" s="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73"/>
      <c r="B231" s="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73"/>
      <c r="B232" s="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73"/>
      <c r="B233" s="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73"/>
      <c r="B234" s="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73"/>
      <c r="B235" s="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73"/>
      <c r="B236" s="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73"/>
      <c r="B237" s="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73"/>
      <c r="B238" s="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73"/>
      <c r="B239" s="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73"/>
      <c r="B240" s="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73"/>
      <c r="B241" s="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73"/>
      <c r="B242" s="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73"/>
      <c r="B243" s="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73"/>
      <c r="B244" s="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73"/>
      <c r="B245" s="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73"/>
      <c r="B246" s="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73"/>
      <c r="B247" s="8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73"/>
      <c r="B248" s="8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73"/>
      <c r="B249" s="8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73"/>
      <c r="B250" s="8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73"/>
      <c r="B251" s="8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73"/>
      <c r="B252" s="8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73"/>
      <c r="B253" s="8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73"/>
      <c r="B254" s="8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73"/>
      <c r="B255" s="8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73"/>
      <c r="B256" s="8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73"/>
      <c r="B257" s="8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73"/>
      <c r="B258" s="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73"/>
      <c r="B259" s="8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73"/>
      <c r="B260" s="8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73"/>
      <c r="B261" s="8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73"/>
      <c r="B262" s="8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73"/>
      <c r="B263" s="8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73"/>
      <c r="B264" s="8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73"/>
      <c r="B265" s="8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73"/>
      <c r="B266" s="8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73"/>
      <c r="B267" s="8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73"/>
      <c r="B268" s="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73"/>
      <c r="B269" s="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73"/>
      <c r="B270" s="8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73"/>
      <c r="B271" s="8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73"/>
      <c r="B272" s="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73"/>
      <c r="B273" s="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73"/>
      <c r="B274" s="8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73"/>
      <c r="B275" s="8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73"/>
      <c r="B276" s="8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73"/>
      <c r="B277" s="8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73"/>
      <c r="B278" s="8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73"/>
      <c r="B279" s="8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73"/>
      <c r="B280" s="8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73"/>
      <c r="B281" s="8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73"/>
      <c r="B282" s="8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73"/>
      <c r="B283" s="8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73"/>
      <c r="B284" s="8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73"/>
      <c r="B285" s="8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73"/>
      <c r="B286" s="8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73"/>
      <c r="B287" s="8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73"/>
      <c r="B288" s="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73"/>
      <c r="B289" s="8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73"/>
      <c r="B290" s="8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73"/>
      <c r="B291" s="8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73"/>
      <c r="B292" s="8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73"/>
      <c r="B293" s="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73"/>
      <c r="B294" s="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73"/>
      <c r="B295" s="8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73"/>
      <c r="B296" s="8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73"/>
      <c r="B297" s="8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73"/>
      <c r="B298" s="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73"/>
      <c r="B299" s="8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73"/>
      <c r="B300" s="8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73"/>
      <c r="B301" s="8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73"/>
      <c r="B302" s="8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73"/>
      <c r="B303" s="8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73"/>
      <c r="B304" s="8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73"/>
      <c r="B305" s="8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73"/>
      <c r="B306" s="8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73"/>
      <c r="B307" s="8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73"/>
      <c r="B308" s="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73"/>
      <c r="B309" s="8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73"/>
      <c r="B310" s="8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73"/>
      <c r="B311" s="8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73"/>
      <c r="B312" s="8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73"/>
      <c r="B313" s="8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73"/>
      <c r="B314" s="8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73"/>
      <c r="B315" s="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73"/>
      <c r="B316" s="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73"/>
      <c r="B317" s="8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73"/>
      <c r="B318" s="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73"/>
      <c r="B319" s="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73"/>
      <c r="B320" s="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73"/>
      <c r="B321" s="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73"/>
      <c r="B322" s="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73"/>
      <c r="B323" s="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73"/>
      <c r="B324" s="8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73"/>
      <c r="B325" s="8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73"/>
      <c r="B326" s="8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73"/>
      <c r="B327" s="8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73"/>
      <c r="B328" s="8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73"/>
      <c r="B329" s="8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73"/>
      <c r="B330" s="8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73"/>
      <c r="B331" s="8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73"/>
      <c r="B332" s="8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73"/>
      <c r="B333" s="8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73"/>
      <c r="B334" s="8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73"/>
      <c r="B335" s="8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73"/>
      <c r="B336" s="8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73"/>
      <c r="B337" s="8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73"/>
      <c r="B338" s="8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73"/>
      <c r="B339" s="8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73"/>
      <c r="B340" s="8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73"/>
      <c r="B341" s="8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73"/>
      <c r="B342" s="8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73"/>
      <c r="B343" s="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73"/>
      <c r="B344" s="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73"/>
      <c r="B345" s="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73"/>
      <c r="B346" s="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73"/>
      <c r="B347" s="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73"/>
      <c r="B348" s="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73"/>
      <c r="B349" s="8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73"/>
      <c r="B350" s="8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73"/>
      <c r="B351" s="8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73"/>
      <c r="B352" s="8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73"/>
      <c r="B353" s="8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73"/>
      <c r="B354" s="8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73"/>
      <c r="B355" s="8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73"/>
      <c r="B356" s="8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73"/>
      <c r="B357" s="8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2.75">
      <c r="A358" s="73"/>
      <c r="B358" s="8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2.75">
      <c r="A359" s="73"/>
      <c r="B359" s="8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2.75">
      <c r="A360" s="73"/>
      <c r="B360" s="8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2.75">
      <c r="A361" s="73"/>
      <c r="B361" s="8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2.75">
      <c r="A362" s="73"/>
      <c r="B362" s="8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2.75">
      <c r="A363" s="73"/>
      <c r="B363" s="8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2.75">
      <c r="A364" s="73"/>
      <c r="B364" s="8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>
      <c r="A365" s="73"/>
      <c r="B365" s="8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2.75">
      <c r="A366" s="73"/>
      <c r="B366" s="8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2.75">
      <c r="A367" s="73"/>
      <c r="B367" s="8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2.75">
      <c r="A368" s="73"/>
      <c r="B368" s="8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2.75">
      <c r="A369" s="73"/>
      <c r="B369" s="8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2.75">
      <c r="A370" s="73"/>
      <c r="B370" s="8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2.75">
      <c r="A371" s="73"/>
      <c r="B371" s="8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2.75">
      <c r="A372" s="73"/>
      <c r="B372" s="8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2.75">
      <c r="A373" s="73"/>
      <c r="B373" s="8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2.75">
      <c r="A374" s="73"/>
      <c r="B374" s="8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2.75">
      <c r="A375" s="73"/>
      <c r="B375" s="8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2.75">
      <c r="A376" s="73"/>
      <c r="B376" s="8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2.75">
      <c r="A377" s="73"/>
      <c r="B377" s="8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2.75">
      <c r="A378" s="73"/>
      <c r="B378" s="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2.75">
      <c r="A379" s="73"/>
      <c r="B379" s="8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2.75">
      <c r="A380" s="73"/>
      <c r="B380" s="8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2.75">
      <c r="A381" s="73"/>
      <c r="B381" s="8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2.75">
      <c r="A382" s="73"/>
      <c r="B382" s="8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2.75">
      <c r="A383" s="73"/>
      <c r="B383" s="8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</sheetData>
  <sheetProtection/>
  <mergeCells count="11">
    <mergeCell ref="A46:N47"/>
    <mergeCell ref="A48:N48"/>
    <mergeCell ref="A56:B56"/>
    <mergeCell ref="A3:N4"/>
    <mergeCell ref="I60:K60"/>
    <mergeCell ref="I63:K63"/>
    <mergeCell ref="A1:N1"/>
    <mergeCell ref="A45:B45"/>
    <mergeCell ref="A5:N5"/>
    <mergeCell ref="A6:N6"/>
    <mergeCell ref="A49:N49"/>
  </mergeCells>
  <printOptions horizontalCentered="1"/>
  <pageMargins left="0.2362204724409449" right="0.2362204724409449" top="0.7480314960629921" bottom="0.7480314960629921" header="0.31496062992125984" footer="0.31496062992125984"/>
  <pageSetup firstPageNumber="3" useFirstPageNumber="1" horizontalDpi="300" verticalDpi="300" orientation="landscape" paperSize="9" scale="81" r:id="rId1"/>
  <headerFooter alignWithMargins="0">
    <oddFooter>&amp;R&amp;P</oddFooter>
  </headerFooter>
  <rowBreaks count="2" manualBreakCount="2">
    <brk id="25" max="13" man="1"/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workbookViewId="0" topLeftCell="A1">
      <selection activeCell="D34" sqref="D34:D35"/>
    </sheetView>
  </sheetViews>
  <sheetFormatPr defaultColWidth="9.140625" defaultRowHeight="12.75"/>
  <cols>
    <col min="2" max="2" width="15.7109375" style="0" customWidth="1"/>
    <col min="3" max="3" width="11.28125" style="0" bestFit="1" customWidth="1"/>
    <col min="4" max="4" width="13.28125" style="0" customWidth="1"/>
    <col min="5" max="5" width="12.28125" style="0" customWidth="1"/>
    <col min="6" max="6" width="11.57421875" style="0" customWidth="1"/>
    <col min="7" max="7" width="6.57421875" style="0" bestFit="1" customWidth="1"/>
    <col min="8" max="8" width="9.8515625" style="0" bestFit="1" customWidth="1"/>
    <col min="9" max="9" width="6.8515625" style="0" bestFit="1" customWidth="1"/>
    <col min="10" max="10" width="7.57421875" style="0" bestFit="1" customWidth="1"/>
    <col min="11" max="11" width="9.00390625" style="0" bestFit="1" customWidth="1"/>
    <col min="13" max="14" width="11.28125" style="0" bestFit="1" customWidth="1"/>
  </cols>
  <sheetData>
    <row r="1" spans="1:14" ht="18">
      <c r="A1" s="197" t="s">
        <v>25</v>
      </c>
      <c r="B1" s="197"/>
      <c r="C1" s="198"/>
      <c r="D1" s="198"/>
      <c r="E1" s="198"/>
      <c r="F1" s="198"/>
      <c r="G1" s="198"/>
      <c r="H1" s="197"/>
      <c r="I1" s="197"/>
      <c r="J1" s="197"/>
      <c r="K1" s="197"/>
      <c r="L1" s="197"/>
      <c r="M1" s="197"/>
      <c r="N1" s="197"/>
    </row>
    <row r="2" spans="1:14" ht="101.25">
      <c r="A2" s="132" t="s">
        <v>26</v>
      </c>
      <c r="B2" s="132" t="s">
        <v>27</v>
      </c>
      <c r="C2" s="132" t="s">
        <v>94</v>
      </c>
      <c r="D2" s="134" t="s">
        <v>81</v>
      </c>
      <c r="E2" s="134" t="s">
        <v>82</v>
      </c>
      <c r="F2" s="134" t="s">
        <v>83</v>
      </c>
      <c r="G2" s="132" t="s">
        <v>14</v>
      </c>
      <c r="H2" s="132" t="s">
        <v>15</v>
      </c>
      <c r="I2" s="132" t="s">
        <v>16</v>
      </c>
      <c r="J2" s="132" t="s">
        <v>28</v>
      </c>
      <c r="K2" s="132" t="s">
        <v>18</v>
      </c>
      <c r="L2" s="132" t="s">
        <v>19</v>
      </c>
      <c r="M2" s="132" t="s">
        <v>95</v>
      </c>
      <c r="N2" s="132" t="s">
        <v>41</v>
      </c>
    </row>
    <row r="3" spans="1:14" ht="12.75">
      <c r="A3" s="202" t="s">
        <v>77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2.7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4" ht="12.75">
      <c r="A5" s="204" t="s">
        <v>66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2.75">
      <c r="A6" s="206" t="s">
        <v>76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</row>
    <row r="7" spans="1:14" ht="24">
      <c r="A7" s="139">
        <v>3</v>
      </c>
      <c r="B7" s="140" t="s">
        <v>29</v>
      </c>
      <c r="C7" s="141">
        <f>C8+C12+C18</f>
        <v>2191100</v>
      </c>
      <c r="D7" s="141">
        <f>D8+D12+D18</f>
        <v>1890000</v>
      </c>
      <c r="E7" s="141">
        <f>E8+E12+E18</f>
        <v>91000</v>
      </c>
      <c r="F7" s="141">
        <f>F8+F12+F18</f>
        <v>100</v>
      </c>
      <c r="G7" s="141"/>
      <c r="H7" s="141">
        <f>H8+H12+H18</f>
        <v>210000</v>
      </c>
      <c r="I7" s="141"/>
      <c r="J7" s="141"/>
      <c r="K7" s="141"/>
      <c r="L7" s="141"/>
      <c r="M7" s="141">
        <f>M8+M12+M18</f>
        <v>2347100</v>
      </c>
      <c r="N7" s="141">
        <f>N8+N12+N18</f>
        <v>2422100</v>
      </c>
    </row>
    <row r="8" spans="1:14" ht="24">
      <c r="A8" s="139">
        <v>31</v>
      </c>
      <c r="B8" s="140" t="s">
        <v>30</v>
      </c>
      <c r="C8" s="141">
        <f>D8+E8+F8+G8+H8+I8+J8+K8+L8</f>
        <v>1701000</v>
      </c>
      <c r="D8" s="141">
        <f>D9+D10+D11</f>
        <v>1701000</v>
      </c>
      <c r="E8" s="141"/>
      <c r="F8" s="141"/>
      <c r="G8" s="141"/>
      <c r="H8" s="141"/>
      <c r="I8" s="141"/>
      <c r="J8" s="141"/>
      <c r="K8" s="141"/>
      <c r="L8" s="141"/>
      <c r="M8" s="141">
        <v>1720000</v>
      </c>
      <c r="N8" s="141">
        <v>1750000</v>
      </c>
    </row>
    <row r="9" spans="1:14" ht="12.75">
      <c r="A9" s="142">
        <v>311</v>
      </c>
      <c r="B9" s="143" t="s">
        <v>31</v>
      </c>
      <c r="C9" s="141">
        <f aca="true" t="shared" si="0" ref="C9:C20">D9+E9+F9+G9+H9+I9+J9+K9+L9</f>
        <v>1400000</v>
      </c>
      <c r="D9" s="144">
        <v>1400000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</row>
    <row r="10" spans="1:14" ht="24">
      <c r="A10" s="142">
        <v>312</v>
      </c>
      <c r="B10" s="143" t="s">
        <v>32</v>
      </c>
      <c r="C10" s="141">
        <f t="shared" si="0"/>
        <v>60000</v>
      </c>
      <c r="D10" s="144">
        <v>60000</v>
      </c>
      <c r="E10" s="144"/>
      <c r="F10" s="144"/>
      <c r="G10" s="144"/>
      <c r="H10" s="144"/>
      <c r="I10" s="144"/>
      <c r="J10" s="144"/>
      <c r="K10" s="144"/>
      <c r="L10" s="144"/>
      <c r="M10" s="144"/>
      <c r="N10" s="144"/>
    </row>
    <row r="11" spans="1:14" ht="24">
      <c r="A11" s="142">
        <v>313</v>
      </c>
      <c r="B11" s="143" t="s">
        <v>33</v>
      </c>
      <c r="C11" s="141">
        <f t="shared" si="0"/>
        <v>241000</v>
      </c>
      <c r="D11" s="144">
        <v>241000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</row>
    <row r="12" spans="1:14" ht="24">
      <c r="A12" s="139">
        <v>32</v>
      </c>
      <c r="B12" s="140" t="s">
        <v>34</v>
      </c>
      <c r="C12" s="141">
        <f t="shared" si="0"/>
        <v>488100</v>
      </c>
      <c r="D12" s="141">
        <f>D13+D14+D15+D16+D17</f>
        <v>189000</v>
      </c>
      <c r="E12" s="141">
        <f>E13+E14+E15+E16+E17</f>
        <v>89000</v>
      </c>
      <c r="F12" s="141">
        <f>F13+F14+F15+F16+F17</f>
        <v>100</v>
      </c>
      <c r="G12" s="144"/>
      <c r="H12" s="141">
        <f>H13+H14+H15+H16+H17</f>
        <v>210000</v>
      </c>
      <c r="I12" s="144"/>
      <c r="J12" s="144"/>
      <c r="K12" s="144"/>
      <c r="L12" s="144"/>
      <c r="M12" s="141">
        <v>625100</v>
      </c>
      <c r="N12" s="141">
        <v>670100</v>
      </c>
    </row>
    <row r="13" spans="1:14" ht="36">
      <c r="A13" s="142">
        <v>321</v>
      </c>
      <c r="B13" s="143" t="s">
        <v>35</v>
      </c>
      <c r="C13" s="141">
        <f t="shared" si="0"/>
        <v>110000</v>
      </c>
      <c r="D13" s="144">
        <v>80000</v>
      </c>
      <c r="E13" s="144">
        <v>30000</v>
      </c>
      <c r="F13" s="144"/>
      <c r="G13" s="144"/>
      <c r="H13" s="144"/>
      <c r="I13" s="144"/>
      <c r="J13" s="144"/>
      <c r="K13" s="144"/>
      <c r="L13" s="144"/>
      <c r="M13" s="144"/>
      <c r="N13" s="144"/>
    </row>
    <row r="14" spans="1:14" ht="36">
      <c r="A14" s="142">
        <v>322</v>
      </c>
      <c r="B14" s="143" t="s">
        <v>36</v>
      </c>
      <c r="C14" s="141">
        <f t="shared" si="0"/>
        <v>12100</v>
      </c>
      <c r="D14" s="144"/>
      <c r="E14" s="144">
        <v>12000</v>
      </c>
      <c r="F14" s="144">
        <v>100</v>
      </c>
      <c r="G14" s="144"/>
      <c r="H14" s="144"/>
      <c r="I14" s="144"/>
      <c r="J14" s="144"/>
      <c r="K14" s="144"/>
      <c r="L14" s="144"/>
      <c r="M14" s="144"/>
      <c r="N14" s="144"/>
    </row>
    <row r="15" spans="1:14" ht="24">
      <c r="A15" s="142">
        <v>323</v>
      </c>
      <c r="B15" s="143" t="s">
        <v>37</v>
      </c>
      <c r="C15" s="141">
        <f t="shared" si="0"/>
        <v>345000</v>
      </c>
      <c r="D15" s="144">
        <v>109000</v>
      </c>
      <c r="E15" s="144">
        <v>26000</v>
      </c>
      <c r="F15" s="144"/>
      <c r="G15" s="144"/>
      <c r="H15" s="144">
        <v>210000</v>
      </c>
      <c r="I15" s="144"/>
      <c r="J15" s="144"/>
      <c r="K15" s="144"/>
      <c r="L15" s="144"/>
      <c r="M15" s="144"/>
      <c r="N15" s="144"/>
    </row>
    <row r="16" spans="1:14" ht="48">
      <c r="A16" s="142">
        <v>324</v>
      </c>
      <c r="B16" s="143" t="s">
        <v>60</v>
      </c>
      <c r="C16" s="141">
        <f t="shared" si="0"/>
        <v>10000</v>
      </c>
      <c r="D16" s="144"/>
      <c r="E16" s="144">
        <v>10000</v>
      </c>
      <c r="F16" s="144"/>
      <c r="G16" s="144"/>
      <c r="H16" s="144"/>
      <c r="I16" s="144"/>
      <c r="J16" s="144"/>
      <c r="K16" s="144"/>
      <c r="L16" s="144"/>
      <c r="M16" s="144"/>
      <c r="N16" s="144"/>
    </row>
    <row r="17" spans="1:14" ht="48">
      <c r="A17" s="142">
        <v>329</v>
      </c>
      <c r="B17" s="143" t="s">
        <v>38</v>
      </c>
      <c r="C17" s="141">
        <f t="shared" si="0"/>
        <v>11000</v>
      </c>
      <c r="D17" s="144"/>
      <c r="E17" s="144">
        <v>11000</v>
      </c>
      <c r="F17" s="144"/>
      <c r="G17" s="144"/>
      <c r="H17" s="144"/>
      <c r="I17" s="144"/>
      <c r="J17" s="144"/>
      <c r="K17" s="144"/>
      <c r="L17" s="144"/>
      <c r="M17" s="144"/>
      <c r="N17" s="144"/>
    </row>
    <row r="18" spans="1:14" ht="24">
      <c r="A18" s="139">
        <v>34</v>
      </c>
      <c r="B18" s="140" t="s">
        <v>39</v>
      </c>
      <c r="C18" s="141">
        <f t="shared" si="0"/>
        <v>2000</v>
      </c>
      <c r="D18" s="144"/>
      <c r="E18" s="141">
        <f>E19</f>
        <v>2000</v>
      </c>
      <c r="F18" s="144"/>
      <c r="G18" s="144"/>
      <c r="H18" s="144"/>
      <c r="I18" s="144"/>
      <c r="J18" s="144"/>
      <c r="K18" s="144"/>
      <c r="L18" s="144"/>
      <c r="M18" s="141">
        <v>2000</v>
      </c>
      <c r="N18" s="141">
        <v>2000</v>
      </c>
    </row>
    <row r="19" spans="1:14" ht="24.75" thickBot="1">
      <c r="A19" s="142">
        <v>343</v>
      </c>
      <c r="B19" s="143" t="s">
        <v>40</v>
      </c>
      <c r="C19" s="145">
        <f t="shared" si="0"/>
        <v>2000</v>
      </c>
      <c r="D19" s="144"/>
      <c r="E19" s="144">
        <v>2000</v>
      </c>
      <c r="F19" s="144"/>
      <c r="G19" s="144"/>
      <c r="H19" s="144"/>
      <c r="I19" s="144"/>
      <c r="J19" s="144"/>
      <c r="K19" s="144"/>
      <c r="L19" s="144"/>
      <c r="M19" s="141"/>
      <c r="N19" s="141"/>
    </row>
    <row r="20" spans="1:14" ht="13.5" thickBot="1">
      <c r="A20" s="208" t="s">
        <v>73</v>
      </c>
      <c r="B20" s="208"/>
      <c r="C20" s="146">
        <f t="shared" si="0"/>
        <v>2191100</v>
      </c>
      <c r="D20" s="147">
        <f>D18+D12+D8</f>
        <v>1890000</v>
      </c>
      <c r="E20" s="147">
        <f>E8+E12+E18</f>
        <v>91000</v>
      </c>
      <c r="F20" s="147">
        <f>F18+F12+F8</f>
        <v>100</v>
      </c>
      <c r="G20" s="147"/>
      <c r="H20" s="147">
        <f aca="true" t="shared" si="1" ref="H20:N20">H18+H12+H8</f>
        <v>210000</v>
      </c>
      <c r="I20" s="147"/>
      <c r="J20" s="147"/>
      <c r="K20" s="147"/>
      <c r="L20" s="147"/>
      <c r="M20" s="147">
        <f t="shared" si="1"/>
        <v>2347100</v>
      </c>
      <c r="N20" s="147">
        <f t="shared" si="1"/>
        <v>2422100</v>
      </c>
    </row>
    <row r="21" spans="1:14" ht="12.75">
      <c r="A21" s="148"/>
      <c r="B21" s="148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</row>
    <row r="22" spans="1:14" ht="12.75">
      <c r="A22" s="202" t="s">
        <v>77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</row>
    <row r="23" spans="1:14" ht="12.7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14" ht="12.75">
      <c r="A24" s="205" t="s">
        <v>66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</row>
    <row r="25" spans="1:14" ht="12.75">
      <c r="A25" s="210" t="s">
        <v>78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</row>
    <row r="26" spans="1:14" ht="24">
      <c r="A26" s="139">
        <v>3</v>
      </c>
      <c r="B26" s="140" t="s">
        <v>29</v>
      </c>
      <c r="C26" s="141">
        <f>C27</f>
        <v>6000</v>
      </c>
      <c r="D26" s="141"/>
      <c r="E26" s="141">
        <f>E27</f>
        <v>6000</v>
      </c>
      <c r="F26" s="141"/>
      <c r="G26" s="141"/>
      <c r="H26" s="141"/>
      <c r="I26" s="141"/>
      <c r="J26" s="141"/>
      <c r="K26" s="141"/>
      <c r="L26" s="141"/>
      <c r="M26" s="141">
        <v>6000</v>
      </c>
      <c r="N26" s="141">
        <v>6000</v>
      </c>
    </row>
    <row r="27" spans="1:14" ht="24">
      <c r="A27" s="139">
        <v>32</v>
      </c>
      <c r="B27" s="140" t="s">
        <v>34</v>
      </c>
      <c r="C27" s="141">
        <f>C28+C29</f>
        <v>6000</v>
      </c>
      <c r="D27" s="141"/>
      <c r="E27" s="141">
        <f>E28+E29</f>
        <v>6000</v>
      </c>
      <c r="F27" s="141"/>
      <c r="G27" s="141"/>
      <c r="H27" s="141"/>
      <c r="I27" s="141"/>
      <c r="J27" s="141"/>
      <c r="K27" s="141"/>
      <c r="L27" s="141"/>
      <c r="M27" s="141">
        <v>6000</v>
      </c>
      <c r="N27" s="141">
        <v>6000</v>
      </c>
    </row>
    <row r="28" spans="1:14" ht="36">
      <c r="A28" s="142">
        <v>322</v>
      </c>
      <c r="B28" s="143" t="s">
        <v>36</v>
      </c>
      <c r="C28" s="141">
        <f>D28+E28+F28+G28+H28+I28+J28+K28+L28+M28+N28</f>
        <v>3000</v>
      </c>
      <c r="D28" s="150"/>
      <c r="E28" s="150">
        <v>3000</v>
      </c>
      <c r="F28" s="150"/>
      <c r="G28" s="150"/>
      <c r="H28" s="150"/>
      <c r="I28" s="150"/>
      <c r="J28" s="150"/>
      <c r="K28" s="150"/>
      <c r="L28" s="150"/>
      <c r="M28" s="150"/>
      <c r="N28" s="150"/>
    </row>
    <row r="29" spans="1:14" ht="24.75" thickBot="1">
      <c r="A29" s="142">
        <v>323</v>
      </c>
      <c r="B29" s="143" t="s">
        <v>37</v>
      </c>
      <c r="C29" s="141">
        <f>E29</f>
        <v>3000</v>
      </c>
      <c r="D29" s="144"/>
      <c r="E29" s="144">
        <v>3000</v>
      </c>
      <c r="F29" s="144"/>
      <c r="G29" s="144"/>
      <c r="H29" s="144"/>
      <c r="I29" s="144"/>
      <c r="J29" s="144"/>
      <c r="K29" s="144"/>
      <c r="L29" s="144"/>
      <c r="M29" s="144"/>
      <c r="N29" s="144"/>
    </row>
    <row r="30" spans="1:14" ht="13.5" thickBot="1">
      <c r="A30" s="208" t="s">
        <v>73</v>
      </c>
      <c r="B30" s="208"/>
      <c r="C30" s="147">
        <f>C29+C28</f>
        <v>6000</v>
      </c>
      <c r="D30" s="147"/>
      <c r="E30" s="147">
        <f>E26</f>
        <v>6000</v>
      </c>
      <c r="F30" s="147"/>
      <c r="G30" s="147"/>
      <c r="H30" s="147"/>
      <c r="I30" s="147"/>
      <c r="J30" s="147"/>
      <c r="K30" s="147"/>
      <c r="L30" s="147"/>
      <c r="M30" s="147">
        <f>M27</f>
        <v>6000</v>
      </c>
      <c r="N30" s="147">
        <f>N27</f>
        <v>6000</v>
      </c>
    </row>
    <row r="31" spans="1:14" ht="12.75">
      <c r="A31" s="151"/>
      <c r="B31" s="152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</row>
    <row r="32" spans="1:14" ht="12.75">
      <c r="A32" s="153"/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</row>
    <row r="33" spans="1:14" ht="12.75">
      <c r="A33" s="148" t="s">
        <v>79</v>
      </c>
      <c r="B33" s="154" t="s">
        <v>98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</row>
    <row r="34" spans="1:14" ht="12.75">
      <c r="A34" s="148" t="s">
        <v>80</v>
      </c>
      <c r="B34" s="214" t="s">
        <v>99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</row>
    <row r="35" spans="1:14" ht="12.75">
      <c r="A35" s="72"/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72"/>
      <c r="B36" s="1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72"/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73"/>
      <c r="B38" s="211" t="s">
        <v>96</v>
      </c>
      <c r="C38" s="211"/>
      <c r="D38" s="5"/>
      <c r="E38" s="5"/>
      <c r="F38" s="5"/>
      <c r="G38" s="5"/>
      <c r="H38" s="5"/>
      <c r="I38" s="211" t="s">
        <v>84</v>
      </c>
      <c r="J38" s="211"/>
      <c r="K38" s="211"/>
      <c r="L38" s="5"/>
      <c r="M38" s="5"/>
      <c r="N38" s="5"/>
    </row>
    <row r="39" spans="1:14" ht="12.75">
      <c r="A39" s="72"/>
      <c r="B39" s="8"/>
      <c r="C39" s="4"/>
      <c r="D39" s="4"/>
      <c r="E39" s="4"/>
      <c r="F39" s="4"/>
      <c r="G39" s="4"/>
      <c r="H39" s="4"/>
      <c r="I39" s="8"/>
      <c r="J39" s="4"/>
      <c r="K39" s="4"/>
      <c r="L39" s="4"/>
      <c r="M39" s="4"/>
      <c r="N39" s="4"/>
    </row>
    <row r="40" spans="1:14" ht="12.75">
      <c r="A40" s="72"/>
      <c r="B40" s="8"/>
      <c r="C40" s="4"/>
      <c r="D40" s="4"/>
      <c r="E40" s="4"/>
      <c r="F40" s="4"/>
      <c r="G40" s="4"/>
      <c r="H40" s="4"/>
      <c r="I40" s="8"/>
      <c r="J40" s="4"/>
      <c r="K40" s="4"/>
      <c r="L40" s="4"/>
      <c r="M40" s="4"/>
      <c r="N40" s="4"/>
    </row>
    <row r="41" spans="1:14" ht="12.75">
      <c r="A41" s="72"/>
      <c r="B41" s="212"/>
      <c r="C41" s="212"/>
      <c r="D41" s="4"/>
      <c r="E41" s="4"/>
      <c r="F41" s="4"/>
      <c r="G41" s="4"/>
      <c r="H41" s="4"/>
      <c r="I41" s="156"/>
      <c r="J41" s="156"/>
      <c r="K41" s="157"/>
      <c r="L41" s="4"/>
      <c r="M41" s="4"/>
      <c r="N41" s="4"/>
    </row>
    <row r="42" spans="1:14" ht="12.75">
      <c r="A42" s="72"/>
      <c r="B42" s="209" t="s">
        <v>97</v>
      </c>
      <c r="C42" s="209"/>
      <c r="D42" s="4"/>
      <c r="E42" s="4"/>
      <c r="F42" s="4"/>
      <c r="G42" s="4"/>
      <c r="H42" s="4"/>
      <c r="I42" s="209" t="s">
        <v>85</v>
      </c>
      <c r="J42" s="209"/>
      <c r="K42" s="209"/>
      <c r="L42" s="4"/>
      <c r="M42" s="4"/>
      <c r="N42" s="4"/>
    </row>
    <row r="43" spans="1:14" ht="12.75">
      <c r="A43" s="73"/>
      <c r="B43" s="7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2.75">
      <c r="A44" s="72"/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.75">
      <c r="A45" s="73"/>
      <c r="B45" s="7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</sheetData>
  <sheetProtection/>
  <mergeCells count="14">
    <mergeCell ref="B42:C42"/>
    <mergeCell ref="I42:K42"/>
    <mergeCell ref="A24:N24"/>
    <mergeCell ref="A25:N25"/>
    <mergeCell ref="A30:B30"/>
    <mergeCell ref="B38:C38"/>
    <mergeCell ref="I38:K38"/>
    <mergeCell ref="B41:C41"/>
    <mergeCell ref="A1:N1"/>
    <mergeCell ref="A3:N4"/>
    <mergeCell ref="A5:N5"/>
    <mergeCell ref="A6:N6"/>
    <mergeCell ref="A20:B20"/>
    <mergeCell ref="A22:N23"/>
  </mergeCells>
  <printOptions/>
  <pageMargins left="0" right="0" top="0" bottom="0.15748031496062992" header="0.11811023622047245" footer="0"/>
  <pageSetup fitToHeight="0" fitToWidth="1" horizontalDpi="600" verticalDpi="600" orientation="landscape" paperSize="9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2014-12-23T07:08:47Z</cp:lastPrinted>
  <dcterms:created xsi:type="dcterms:W3CDTF">2013-09-11T11:00:21Z</dcterms:created>
  <dcterms:modified xsi:type="dcterms:W3CDTF">2014-12-23T07:09:14Z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