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600" windowHeight="115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PRIHODA'!$A$1:$I$49</definedName>
  </definedNames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D10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naplaćeni troškovi javnog bilježnika u postupku ovrhe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F2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služb. putovanja</t>
        </r>
      </text>
    </comment>
    <comment ref="F2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telefon 6.000,00; tekuće održavanje 13.000,00; zakupnine 86.000,00 (60.000,00 POU, 10.000,00 Vidrić, 16.000,00 Vrtić); intelektualne usluge 78.000,00</t>
        </r>
      </text>
    </comment>
    <comment ref="F3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reprezentacija</t>
        </r>
      </text>
    </comment>
    <comment ref="F3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pianino 50.000,00 kn, ormari 5.000,00 kn</t>
        </r>
      </text>
    </comment>
    <comment ref="E22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5.392,33</t>
        </r>
      </text>
    </comment>
    <comment ref="E34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1.402,00</t>
        </r>
      </text>
    </comment>
    <comment ref="J2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3231 3.000, 
3232 </t>
        </r>
        <r>
          <rPr>
            <b/>
            <sz val="9"/>
            <rFont val="Tahoma"/>
            <family val="2"/>
          </rPr>
          <t>2.000</t>
        </r>
        <r>
          <rPr>
            <sz val="9"/>
            <rFont val="Tahoma"/>
            <family val="2"/>
          </rPr>
          <t>, 
3233 6.000,
3237 5.000</t>
        </r>
      </text>
    </comment>
  </commentList>
</comments>
</file>

<file path=xl/sharedStrings.xml><?xml version="1.0" encoding="utf-8"?>
<sst xmlns="http://schemas.openxmlformats.org/spreadsheetml/2006/main" count="119" uniqueCount="77">
  <si>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</si>
  <si>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</si>
  <si>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</si>
  <si>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</si>
  <si>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</si>
  <si>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</si>
  <si>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</si>
  <si>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</si>
  <si>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</si>
  <si>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</si>
  <si>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</si>
  <si>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</si>
  <si>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</si>
  <si>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Ukupno prihodi i primici za 2016.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</si>
  <si>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</si>
  <si>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</si>
  <si>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</si>
  <si>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</si>
  <si>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</si>
  <si>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</si>
  <si>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</si>
  <si>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</si>
  <si>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</si>
  <si>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</si>
  <si>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</si>
  <si>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</si>
  <si>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</si>
  <si>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</si>
  <si>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</si>
  <si>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</si>
  <si>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</si>
  <si>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</si>
  <si>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</si>
  <si>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</si>
  <si>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</si>
  <si>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</si>
  <si>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</si>
  <si>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Naknade troškova osobama izvan radnog odnosa</t>
  </si>
  <si>
    <t>Decentralizirani prihodi- Grad Kutina</t>
  </si>
  <si>
    <t>Prihodi od prodaje ili zamjenje nefinancijske imovine i naknade s naslova osiguranja</t>
  </si>
  <si>
    <t>PRORAČUNSKI KORISNIK:                                        46850 OGŠ BORISA PAPANDOPULA KUTINA</t>
  </si>
  <si>
    <t>Naziv aktivnosti:                                                      A100001 Redovna djelatnost unutar opsega</t>
  </si>
  <si>
    <t>Opći prihodi i primici        (prihodi od kamata)</t>
  </si>
  <si>
    <t>Naziv aktivnosti:                                                      A100002 Redovna djelatnost van opsega</t>
  </si>
  <si>
    <t>Naziv aktivnosti:                                                      A100003 Ulaganje u održavanje školskih objekata i opremu</t>
  </si>
  <si>
    <t>RASHODI ZA NABAVU NEFINANCIJSKE IMOVINE</t>
  </si>
  <si>
    <t>Rashodi za nabavu proizvedene dugotrajne imovine</t>
  </si>
  <si>
    <t>Postrojenja i oprema</t>
  </si>
  <si>
    <t>Opći prihodi i primici (prihodi od kamata)</t>
  </si>
  <si>
    <t>Prijedlog plana 
za 2017.</t>
  </si>
  <si>
    <t>Projekcija plana
za 2018.</t>
  </si>
  <si>
    <t>Projekcija plana 
za 2019.</t>
  </si>
  <si>
    <t>2019.</t>
  </si>
  <si>
    <t>PRIJEDLOG PLANA ZA 2017.</t>
  </si>
  <si>
    <t>PROJEKCIJA PLANA ZA 2019.</t>
  </si>
  <si>
    <t>Prihodi proračunskih korisnika -škole- prihodi za posebne namjene</t>
  </si>
  <si>
    <t>Prihodi proračunskih korisnika - škole- vlastiti prihodi</t>
  </si>
  <si>
    <t>Donacije za proračunske korisnike- škole</t>
  </si>
  <si>
    <t>Namjenski primici od zaduživanja proračunskih korisnika- škole</t>
  </si>
  <si>
    <t>Pomoći za proračunske korisnike- škole- Državni proračun</t>
  </si>
  <si>
    <t>Program:                                                                     A12 1002 OSNOVNO ŠKOLSTVO</t>
  </si>
  <si>
    <t>Predsjednik školska odbora:</t>
  </si>
  <si>
    <t>Igor Dorotić, prof.</t>
  </si>
  <si>
    <t>Ravnatelj:</t>
  </si>
  <si>
    <t>Nikola Šćapec, prof.</t>
  </si>
  <si>
    <t>VLASTITI IZVORI</t>
  </si>
  <si>
    <t>Rezultat poslovanja</t>
  </si>
  <si>
    <t>Manjak prihoda- preneseni</t>
  </si>
  <si>
    <t>Manjak prihoda-preneseni</t>
  </si>
  <si>
    <t>Preneseni višak prethodne godine (izvor: prihodi za posebne namjene)</t>
  </si>
  <si>
    <t>Preneseni višak prethodne godine (izvor: kamata)</t>
  </si>
  <si>
    <t>Preneseni višak prethodne godine (izvor: vlastiti prihodi)</t>
  </si>
  <si>
    <t>Klasa: 400-02/17-01/01</t>
  </si>
  <si>
    <t>2. IZMJENE I DOPUNE                                                                                                      FINANCIJSKOG PLANA OSNOVNE GLAZBENE ŠKOLE                                                                   BORISA PAPANDOPULA KUTINA                                                                                                                ZA 2017. I                                                                                                                                                PROJEKCIJA PLANA ZA  2018. I 2019. GODINU</t>
  </si>
  <si>
    <t>PLAN RASHODA I IZDATAKA- 2. izmjene i dopune</t>
  </si>
  <si>
    <t>PLAN PRIHODA I PRIMITAKA- 2. imjene i dopune</t>
  </si>
  <si>
    <t>Ur.broj: 2176-51-17-01-02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</si>
</sst>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39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5" borderId="39" xfId="0" applyNumberFormat="1" applyFont="1" applyFill="1" applyBorder="1" applyAlignment="1" applyProtection="1">
      <alignment horizontal="center" vertical="center" wrapText="1"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4" fontId="25" fillId="0" borderId="39" xfId="0" applyNumberFormat="1" applyFont="1" applyFill="1" applyBorder="1" applyAlignment="1" applyProtection="1">
      <alignment/>
      <protection/>
    </xf>
    <xf numFmtId="4" fontId="27" fillId="0" borderId="39" xfId="0" applyNumberFormat="1" applyFon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>
      <alignment wrapText="1"/>
      <protection/>
    </xf>
    <xf numFmtId="4" fontId="0" fillId="0" borderId="39" xfId="0" applyNumberFormat="1" applyBorder="1" applyAlignment="1">
      <alignment wrapText="1"/>
    </xf>
    <xf numFmtId="4" fontId="26" fillId="35" borderId="25" xfId="0" applyNumberFormat="1" applyFont="1" applyFill="1" applyBorder="1" applyAlignment="1" applyProtection="1">
      <alignment horizontal="center" vertical="center" wrapText="1"/>
      <protection/>
    </xf>
    <xf numFmtId="4" fontId="26" fillId="35" borderId="26" xfId="0" applyNumberFormat="1" applyFont="1" applyFill="1" applyBorder="1" applyAlignment="1" applyProtection="1">
      <alignment horizontal="center" vertical="center" wrapText="1"/>
      <protection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4" fontId="26" fillId="35" borderId="40" xfId="0" applyNumberFormat="1" applyFont="1" applyFill="1" applyBorder="1" applyAlignment="1" applyProtection="1">
      <alignment horizontal="center" vertical="center" wrapText="1"/>
      <protection/>
    </xf>
    <xf numFmtId="4" fontId="26" fillId="35" borderId="27" xfId="0" applyNumberFormat="1" applyFont="1" applyFill="1" applyBorder="1" applyAlignment="1" applyProtection="1">
      <alignment horizontal="center" vertical="center" wrapText="1"/>
      <protection/>
    </xf>
    <xf numFmtId="4" fontId="26" fillId="35" borderId="41" xfId="0" applyNumberFormat="1" applyFont="1" applyFill="1" applyBorder="1" applyAlignment="1" applyProtection="1">
      <alignment horizontal="center" vertical="center" wrapText="1"/>
      <protection/>
    </xf>
    <xf numFmtId="1" fontId="22" fillId="49" borderId="28" xfId="0" applyNumberFormat="1" applyFont="1" applyFill="1" applyBorder="1" applyAlignment="1">
      <alignment horizontal="left" wrapText="1"/>
    </xf>
    <xf numFmtId="1" fontId="21" fillId="49" borderId="19" xfId="0" applyNumberFormat="1" applyFont="1" applyFill="1" applyBorder="1" applyAlignment="1">
      <alignment horizontal="left" wrapText="1"/>
    </xf>
    <xf numFmtId="3" fontId="25" fillId="35" borderId="25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0" applyNumberFormat="1" applyFont="1" applyFill="1" applyBorder="1" applyAlignment="1" applyProtection="1">
      <alignment wrapText="1"/>
      <protection/>
    </xf>
    <xf numFmtId="3" fontId="27" fillId="0" borderId="39" xfId="0" applyNumberFormat="1" applyFont="1" applyBorder="1" applyAlignment="1">
      <alignment/>
    </xf>
    <xf numFmtId="3" fontId="27" fillId="0" borderId="39" xfId="0" applyNumberFormat="1" applyFont="1" applyFill="1" applyBorder="1" applyAlignment="1" applyProtection="1">
      <alignment vertical="center" wrapText="1"/>
      <protection/>
    </xf>
    <xf numFmtId="4" fontId="25" fillId="35" borderId="24" xfId="0" applyNumberFormat="1" applyFont="1" applyFill="1" applyBorder="1" applyAlignment="1" applyProtection="1">
      <alignment horizontal="center" vertical="center" wrapText="1"/>
      <protection/>
    </xf>
    <xf numFmtId="4" fontId="26" fillId="35" borderId="38" xfId="0" applyNumberFormat="1" applyFont="1" applyFill="1" applyBorder="1" applyAlignment="1" applyProtection="1">
      <alignment horizontal="center" vertical="center" wrapText="1"/>
      <protection/>
    </xf>
    <xf numFmtId="1" fontId="22" fillId="0" borderId="28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wrapText="1"/>
    </xf>
    <xf numFmtId="1" fontId="21" fillId="49" borderId="23" xfId="0" applyNumberFormat="1" applyFont="1" applyFill="1" applyBorder="1" applyAlignment="1">
      <alignment horizontal="left" wrapText="1"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39" xfId="0" applyNumberFormat="1" applyFont="1" applyBorder="1" applyAlignment="1">
      <alignment wrapText="1"/>
    </xf>
    <xf numFmtId="0" fontId="27" fillId="0" borderId="39" xfId="0" applyFont="1" applyBorder="1" applyAlignment="1">
      <alignment horizontal="center" wrapText="1"/>
    </xf>
    <xf numFmtId="0" fontId="27" fillId="0" borderId="39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3" fontId="21" fillId="0" borderId="25" xfId="0" applyNumberFormat="1" applyFont="1" applyBorder="1" applyAlignment="1">
      <alignment horizontal="center"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39" fillId="0" borderId="38" xfId="0" applyNumberFormat="1" applyFont="1" applyFill="1" applyBorder="1" applyAlignment="1" applyProtection="1">
      <alignment horizontal="left" wrapText="1"/>
      <protection/>
    </xf>
    <xf numFmtId="0" fontId="39" fillId="0" borderId="41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  <xf numFmtId="0" fontId="27" fillId="0" borderId="41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7" fillId="0" borderId="38" xfId="0" applyNumberFormat="1" applyFont="1" applyFill="1" applyBorder="1" applyAlignment="1" applyProtection="1">
      <alignment horizontal="center"/>
      <protection/>
    </xf>
    <xf numFmtId="0" fontId="27" fillId="0" borderId="41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4865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4865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8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103.5" customHeight="1">
      <c r="A1" s="146" t="s">
        <v>73</v>
      </c>
      <c r="B1" s="146"/>
      <c r="C1" s="146"/>
      <c r="D1" s="146"/>
      <c r="E1" s="146"/>
      <c r="F1" s="146"/>
      <c r="G1" s="146"/>
      <c r="H1" s="146"/>
    </row>
    <row r="2" spans="1:8" s="68" customFormat="1" ht="26.25" customHeight="1">
      <c r="A2" s="146" t="s">
        <v>28</v>
      </c>
      <c r="B2" s="146"/>
      <c r="C2" s="146"/>
      <c r="D2" s="146"/>
      <c r="E2" s="146"/>
      <c r="F2" s="146"/>
      <c r="G2" s="147"/>
      <c r="H2" s="147"/>
    </row>
    <row r="3" spans="1:8" ht="10.5" customHeight="1">
      <c r="A3" s="146"/>
      <c r="B3" s="146"/>
      <c r="C3" s="146"/>
      <c r="D3" s="146"/>
      <c r="E3" s="146"/>
      <c r="F3" s="146"/>
      <c r="G3" s="146"/>
      <c r="H3" s="148"/>
    </row>
    <row r="4" spans="1:5" ht="15.75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49</v>
      </c>
      <c r="G5" s="75" t="s">
        <v>50</v>
      </c>
      <c r="H5" s="76" t="s">
        <v>51</v>
      </c>
      <c r="I5" s="77"/>
    </row>
    <row r="6" spans="1:9" ht="27.75" customHeight="1">
      <c r="A6" s="144" t="s">
        <v>29</v>
      </c>
      <c r="B6" s="143"/>
      <c r="C6" s="143"/>
      <c r="D6" s="143"/>
      <c r="E6" s="145"/>
      <c r="F6" s="121">
        <f>F7+F8</f>
        <v>2302000</v>
      </c>
      <c r="G6" s="121">
        <f>G7+G8</f>
        <v>2366000</v>
      </c>
      <c r="H6" s="123">
        <f>H7+H8</f>
        <v>2412000</v>
      </c>
      <c r="I6" s="95"/>
    </row>
    <row r="7" spans="1:8" ht="22.5" customHeight="1">
      <c r="A7" s="144" t="s">
        <v>0</v>
      </c>
      <c r="B7" s="143"/>
      <c r="C7" s="143"/>
      <c r="D7" s="143"/>
      <c r="E7" s="145"/>
      <c r="F7" s="122">
        <f>SUM('PLAN PRIHODA'!B16:I16)</f>
        <v>2302000</v>
      </c>
      <c r="G7" s="122">
        <f>396000+1970000</f>
        <v>2366000</v>
      </c>
      <c r="H7" s="122">
        <f>412000+2000000</f>
        <v>2412000</v>
      </c>
    </row>
    <row r="8" spans="1:8" ht="22.5" customHeight="1">
      <c r="A8" s="149" t="s">
        <v>31</v>
      </c>
      <c r="B8" s="145"/>
      <c r="C8" s="145"/>
      <c r="D8" s="145"/>
      <c r="E8" s="145"/>
      <c r="F8" s="122">
        <v>0</v>
      </c>
      <c r="G8" s="122">
        <v>0</v>
      </c>
      <c r="H8" s="122">
        <v>0</v>
      </c>
    </row>
    <row r="9" spans="1:8" ht="22.5" customHeight="1">
      <c r="A9" s="96" t="s">
        <v>30</v>
      </c>
      <c r="B9" s="78"/>
      <c r="C9" s="78"/>
      <c r="D9" s="78"/>
      <c r="E9" s="78"/>
      <c r="F9" s="122">
        <f>F10+F11</f>
        <v>2322000</v>
      </c>
      <c r="G9" s="122">
        <f>G10+G11</f>
        <v>2366000</v>
      </c>
      <c r="H9" s="122">
        <f>H10+H11</f>
        <v>2412000</v>
      </c>
    </row>
    <row r="10" spans="1:8" ht="22.5" customHeight="1">
      <c r="A10" s="142" t="s">
        <v>1</v>
      </c>
      <c r="B10" s="143"/>
      <c r="C10" s="143"/>
      <c r="D10" s="143"/>
      <c r="E10" s="150"/>
      <c r="F10" s="121">
        <f>'PLAN RASHODA I IZDATAKA'!C7+'PLAN RASHODA I IZDATAKA'!C25</f>
        <v>2259000</v>
      </c>
      <c r="G10" s="121">
        <f>360000+1970000</f>
        <v>2330000</v>
      </c>
      <c r="H10" s="121">
        <f>375000+2000000</f>
        <v>2375000</v>
      </c>
    </row>
    <row r="11" spans="1:8" ht="22.5" customHeight="1">
      <c r="A11" s="149" t="s">
        <v>2</v>
      </c>
      <c r="B11" s="145"/>
      <c r="C11" s="145"/>
      <c r="D11" s="145"/>
      <c r="E11" s="145"/>
      <c r="F11" s="121">
        <f>'PLAN RASHODA I IZDATAKA'!C36</f>
        <v>63000</v>
      </c>
      <c r="G11" s="121">
        <v>36000</v>
      </c>
      <c r="H11" s="121">
        <v>37000</v>
      </c>
    </row>
    <row r="12" spans="1:8" ht="22.5" customHeight="1">
      <c r="A12" s="142" t="s">
        <v>3</v>
      </c>
      <c r="B12" s="143"/>
      <c r="C12" s="143"/>
      <c r="D12" s="143"/>
      <c r="E12" s="143"/>
      <c r="F12" s="80">
        <f>+F6-F9</f>
        <v>-20000</v>
      </c>
      <c r="G12" s="80">
        <f>+G6-G9</f>
        <v>0</v>
      </c>
      <c r="H12" s="80">
        <f>+H6-H9</f>
        <v>0</v>
      </c>
    </row>
    <row r="13" spans="1:8" ht="25.5" customHeight="1">
      <c r="A13" s="146"/>
      <c r="B13" s="151"/>
      <c r="C13" s="151"/>
      <c r="D13" s="151"/>
      <c r="E13" s="151"/>
      <c r="F13" s="148"/>
      <c r="G13" s="148"/>
      <c r="H13" s="148"/>
    </row>
    <row r="14" spans="1:8" ht="27.75" customHeight="1">
      <c r="A14" s="71"/>
      <c r="B14" s="72"/>
      <c r="C14" s="72"/>
      <c r="D14" s="73"/>
      <c r="E14" s="74"/>
      <c r="F14" s="75" t="s">
        <v>49</v>
      </c>
      <c r="G14" s="75" t="s">
        <v>50</v>
      </c>
      <c r="H14" s="76" t="s">
        <v>51</v>
      </c>
    </row>
    <row r="15" spans="1:8" ht="22.5" customHeight="1">
      <c r="A15" s="152" t="s">
        <v>4</v>
      </c>
      <c r="B15" s="153"/>
      <c r="C15" s="153"/>
      <c r="D15" s="153"/>
      <c r="E15" s="154"/>
      <c r="F15" s="82">
        <v>20000</v>
      </c>
      <c r="G15" s="82">
        <v>0</v>
      </c>
      <c r="H15" s="80">
        <v>0</v>
      </c>
    </row>
    <row r="16" spans="1:8" s="63" customFormat="1" ht="25.5" customHeight="1">
      <c r="A16" s="155"/>
      <c r="B16" s="151"/>
      <c r="C16" s="151"/>
      <c r="D16" s="151"/>
      <c r="E16" s="151"/>
      <c r="F16" s="148"/>
      <c r="G16" s="148"/>
      <c r="H16" s="148"/>
    </row>
    <row r="17" spans="1:8" s="63" customFormat="1" ht="27.75" customHeight="1">
      <c r="A17" s="71"/>
      <c r="B17" s="72"/>
      <c r="C17" s="72"/>
      <c r="D17" s="73"/>
      <c r="E17" s="74"/>
      <c r="F17" s="75" t="s">
        <v>49</v>
      </c>
      <c r="G17" s="75" t="s">
        <v>50</v>
      </c>
      <c r="H17" s="76" t="s">
        <v>51</v>
      </c>
    </row>
    <row r="18" spans="1:8" s="63" customFormat="1" ht="22.5" customHeight="1">
      <c r="A18" s="144" t="s">
        <v>5</v>
      </c>
      <c r="B18" s="143"/>
      <c r="C18" s="143"/>
      <c r="D18" s="143"/>
      <c r="E18" s="143"/>
      <c r="F18" s="79"/>
      <c r="G18" s="79"/>
      <c r="H18" s="79"/>
    </row>
    <row r="19" spans="1:8" s="63" customFormat="1" ht="22.5" customHeight="1">
      <c r="A19" s="144" t="s">
        <v>6</v>
      </c>
      <c r="B19" s="143"/>
      <c r="C19" s="143"/>
      <c r="D19" s="143"/>
      <c r="E19" s="143"/>
      <c r="F19" s="79"/>
      <c r="G19" s="79"/>
      <c r="H19" s="79"/>
    </row>
    <row r="20" spans="1:8" s="63" customFormat="1" ht="22.5" customHeight="1">
      <c r="A20" s="142" t="s">
        <v>7</v>
      </c>
      <c r="B20" s="143"/>
      <c r="C20" s="143"/>
      <c r="D20" s="143"/>
      <c r="E20" s="143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42" t="s">
        <v>8</v>
      </c>
      <c r="B22" s="143"/>
      <c r="C22" s="143"/>
      <c r="D22" s="143"/>
      <c r="E22" s="143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9" width="17.57421875" style="8" customWidth="1"/>
    <col min="10" max="10" width="7.8515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2" spans="1:9" s="1" customFormat="1" ht="13.5" thickBot="1">
      <c r="A2" s="13"/>
      <c r="I2" s="14" t="s">
        <v>9</v>
      </c>
    </row>
    <row r="3" spans="1:9" s="1" customFormat="1" ht="26.25" thickBot="1">
      <c r="A3" s="93" t="s">
        <v>10</v>
      </c>
      <c r="B3" s="164" t="s">
        <v>32</v>
      </c>
      <c r="C3" s="160"/>
      <c r="D3" s="160"/>
      <c r="E3" s="160"/>
      <c r="F3" s="160"/>
      <c r="G3" s="160"/>
      <c r="H3" s="160"/>
      <c r="I3" s="161"/>
    </row>
    <row r="4" spans="1:9" s="1" customFormat="1" ht="77.25" thickBot="1">
      <c r="A4" s="118" t="s">
        <v>11</v>
      </c>
      <c r="B4" s="117" t="s">
        <v>48</v>
      </c>
      <c r="C4" s="99" t="s">
        <v>38</v>
      </c>
      <c r="D4" s="99" t="s">
        <v>55</v>
      </c>
      <c r="E4" s="99" t="s">
        <v>56</v>
      </c>
      <c r="F4" s="99" t="s">
        <v>59</v>
      </c>
      <c r="G4" s="99" t="s">
        <v>57</v>
      </c>
      <c r="H4" s="125" t="s">
        <v>39</v>
      </c>
      <c r="I4" s="115" t="s">
        <v>58</v>
      </c>
    </row>
    <row r="5" spans="1:9" s="1" customFormat="1" ht="12.75">
      <c r="A5" s="119">
        <v>641</v>
      </c>
      <c r="B5" s="124">
        <v>1000</v>
      </c>
      <c r="C5" s="108"/>
      <c r="D5" s="108"/>
      <c r="E5" s="108"/>
      <c r="F5" s="120"/>
      <c r="G5" s="109"/>
      <c r="H5" s="109"/>
      <c r="I5" s="116"/>
    </row>
    <row r="6" spans="1:9" s="1" customFormat="1" ht="12.75">
      <c r="A6" s="132">
        <v>636</v>
      </c>
      <c r="B6" s="124"/>
      <c r="C6" s="108"/>
      <c r="D6" s="108"/>
      <c r="E6" s="108"/>
      <c r="F6" s="120">
        <v>1941000</v>
      </c>
      <c r="G6" s="109"/>
      <c r="H6" s="109"/>
      <c r="I6" s="116"/>
    </row>
    <row r="7" spans="1:9" s="1" customFormat="1" ht="12.75">
      <c r="A7" s="15">
        <v>652</v>
      </c>
      <c r="B7" s="110"/>
      <c r="C7" s="17"/>
      <c r="D7" s="111">
        <v>255000</v>
      </c>
      <c r="E7" s="112"/>
      <c r="F7" s="112"/>
      <c r="G7" s="113"/>
      <c r="H7" s="113"/>
      <c r="I7" s="114"/>
    </row>
    <row r="8" spans="1:9" s="1" customFormat="1" ht="12.75">
      <c r="A8" s="15">
        <v>661</v>
      </c>
      <c r="B8" s="16"/>
      <c r="C8" s="17"/>
      <c r="D8" s="17"/>
      <c r="E8" s="141">
        <v>5000</v>
      </c>
      <c r="F8" s="17"/>
      <c r="G8" s="18"/>
      <c r="H8" s="18"/>
      <c r="I8" s="19"/>
    </row>
    <row r="9" spans="1:9" s="1" customFormat="1" ht="12.75">
      <c r="A9" s="15">
        <v>671</v>
      </c>
      <c r="B9" s="16"/>
      <c r="C9" s="141">
        <v>95000</v>
      </c>
      <c r="D9" s="17"/>
      <c r="E9" s="17"/>
      <c r="F9" s="17"/>
      <c r="G9" s="18"/>
      <c r="H9" s="18"/>
      <c r="I9" s="19"/>
    </row>
    <row r="10" spans="1:9" s="1" customFormat="1" ht="12.75">
      <c r="A10" s="15">
        <v>683</v>
      </c>
      <c r="B10" s="16"/>
      <c r="C10" s="17"/>
      <c r="D10" s="141">
        <v>5000</v>
      </c>
      <c r="E10" s="17"/>
      <c r="F10" s="17"/>
      <c r="G10" s="18"/>
      <c r="H10" s="18"/>
      <c r="I10" s="19"/>
    </row>
    <row r="11" spans="1:9" s="1" customFormat="1" ht="12.75">
      <c r="A11" s="21"/>
      <c r="B11" s="16"/>
      <c r="C11" s="17"/>
      <c r="D11" s="17"/>
      <c r="E11" s="17"/>
      <c r="F11" s="17"/>
      <c r="G11" s="18"/>
      <c r="H11" s="18"/>
      <c r="I11" s="19"/>
    </row>
    <row r="12" spans="1:9" s="1" customFormat="1" ht="12.75">
      <c r="A12" s="21"/>
      <c r="B12" s="16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1"/>
      <c r="B13" s="16"/>
      <c r="C13" s="17"/>
      <c r="D13" s="17"/>
      <c r="E13" s="17"/>
      <c r="F13" s="17"/>
      <c r="G13" s="18"/>
      <c r="H13" s="18"/>
      <c r="I13" s="19"/>
    </row>
    <row r="14" spans="1:9" s="1" customFormat="1" ht="12.75">
      <c r="A14" s="21"/>
      <c r="B14" s="16"/>
      <c r="C14" s="17"/>
      <c r="D14" s="17"/>
      <c r="E14" s="17"/>
      <c r="F14" s="17"/>
      <c r="G14" s="18"/>
      <c r="H14" s="18"/>
      <c r="I14" s="19"/>
    </row>
    <row r="15" spans="1:9" s="1" customFormat="1" ht="13.5" thickBot="1">
      <c r="A15" s="22"/>
      <c r="B15" s="23"/>
      <c r="C15" s="24"/>
      <c r="D15" s="24"/>
      <c r="E15" s="24"/>
      <c r="F15" s="24"/>
      <c r="G15" s="25"/>
      <c r="H15" s="25"/>
      <c r="I15" s="26"/>
    </row>
    <row r="16" spans="1:9" s="1" customFormat="1" ht="30" customHeight="1" thickBot="1">
      <c r="A16" s="27" t="s">
        <v>12</v>
      </c>
      <c r="B16" s="28">
        <f>B5</f>
        <v>1000</v>
      </c>
      <c r="C16" s="28">
        <f>C7+C8+C9</f>
        <v>95000</v>
      </c>
      <c r="D16" s="28">
        <f>D7+D10</f>
        <v>260000</v>
      </c>
      <c r="E16" s="28">
        <f>E7+E8+E9</f>
        <v>5000</v>
      </c>
      <c r="F16" s="28">
        <f>F6</f>
        <v>1941000</v>
      </c>
      <c r="G16" s="29">
        <f>G7+G8+G9</f>
        <v>0</v>
      </c>
      <c r="H16" s="31">
        <v>0</v>
      </c>
      <c r="I16" s="31">
        <v>0</v>
      </c>
    </row>
    <row r="17" spans="1:9" s="1" customFormat="1" ht="28.5" customHeight="1" thickBot="1">
      <c r="A17" s="27" t="s">
        <v>13</v>
      </c>
      <c r="B17" s="156">
        <f>B16+C16+D16+E16+F16+G16+I16</f>
        <v>2302000</v>
      </c>
      <c r="C17" s="157"/>
      <c r="D17" s="157"/>
      <c r="E17" s="157"/>
      <c r="F17" s="157"/>
      <c r="G17" s="157"/>
      <c r="H17" s="157"/>
      <c r="I17" s="158"/>
    </row>
    <row r="18" spans="1:9" ht="13.5" thickBot="1">
      <c r="A18" s="10"/>
      <c r="B18" s="10"/>
      <c r="C18" s="10"/>
      <c r="D18" s="11"/>
      <c r="E18" s="32"/>
      <c r="I18" s="14"/>
    </row>
    <row r="19" spans="1:9" ht="24" customHeight="1" thickBot="1">
      <c r="A19" s="94" t="s">
        <v>10</v>
      </c>
      <c r="B19" s="159" t="s">
        <v>33</v>
      </c>
      <c r="C19" s="160"/>
      <c r="D19" s="160"/>
      <c r="E19" s="160"/>
      <c r="F19" s="160"/>
      <c r="G19" s="160"/>
      <c r="H19" s="160"/>
      <c r="I19" s="161"/>
    </row>
    <row r="20" spans="1:9" ht="57" thickBot="1">
      <c r="A20" s="126" t="s">
        <v>11</v>
      </c>
      <c r="B20" s="117" t="s">
        <v>48</v>
      </c>
      <c r="C20" s="99" t="s">
        <v>38</v>
      </c>
      <c r="D20" s="99" t="s">
        <v>55</v>
      </c>
      <c r="E20" s="99" t="s">
        <v>56</v>
      </c>
      <c r="F20" s="99" t="s">
        <v>59</v>
      </c>
      <c r="G20" s="99" t="s">
        <v>57</v>
      </c>
      <c r="H20" s="125" t="s">
        <v>39</v>
      </c>
      <c r="I20" s="115" t="s">
        <v>58</v>
      </c>
    </row>
    <row r="21" spans="1:9" ht="12.75">
      <c r="A21" s="2">
        <v>64</v>
      </c>
      <c r="B21" s="5">
        <v>1000</v>
      </c>
      <c r="C21" s="3"/>
      <c r="D21" s="4"/>
      <c r="E21" s="5"/>
      <c r="F21" s="133"/>
      <c r="G21" s="6"/>
      <c r="H21" s="6"/>
      <c r="I21" s="7"/>
    </row>
    <row r="22" spans="1:9" ht="12.75">
      <c r="A22" s="15">
        <v>63</v>
      </c>
      <c r="B22" s="110"/>
      <c r="C22" s="17"/>
      <c r="D22" s="111"/>
      <c r="E22" s="112"/>
      <c r="F22" s="98">
        <v>1970000</v>
      </c>
      <c r="G22" s="113"/>
      <c r="H22" s="113"/>
      <c r="I22" s="114"/>
    </row>
    <row r="23" spans="1:9" ht="12.75">
      <c r="A23" s="15">
        <v>65</v>
      </c>
      <c r="B23" s="110"/>
      <c r="C23" s="17"/>
      <c r="D23" s="111">
        <v>280000</v>
      </c>
      <c r="E23" s="112"/>
      <c r="F23" s="112"/>
      <c r="G23" s="113"/>
      <c r="H23" s="113"/>
      <c r="I23" s="114"/>
    </row>
    <row r="24" spans="1:9" ht="12.75">
      <c r="A24" s="15">
        <v>66</v>
      </c>
      <c r="B24" s="16"/>
      <c r="C24" s="17"/>
      <c r="D24" s="17"/>
      <c r="E24" s="17">
        <v>6000</v>
      </c>
      <c r="F24" s="17"/>
      <c r="G24" s="18"/>
      <c r="H24" s="18"/>
      <c r="I24" s="19"/>
    </row>
    <row r="25" spans="1:9" ht="12.75">
      <c r="A25" s="15">
        <v>67</v>
      </c>
      <c r="B25" s="16"/>
      <c r="C25" s="17">
        <v>109000</v>
      </c>
      <c r="D25" s="17"/>
      <c r="E25" s="17"/>
      <c r="F25" s="17"/>
      <c r="G25" s="18"/>
      <c r="H25" s="18"/>
      <c r="I25" s="19"/>
    </row>
    <row r="26" spans="1:9" ht="12.75">
      <c r="A26" s="20"/>
      <c r="B26" s="16"/>
      <c r="C26" s="17"/>
      <c r="D26" s="17"/>
      <c r="E26" s="17"/>
      <c r="F26" s="17"/>
      <c r="G26" s="18"/>
      <c r="H26" s="18"/>
      <c r="I26" s="19"/>
    </row>
    <row r="27" spans="1:9" ht="12.75">
      <c r="A27" s="21"/>
      <c r="B27" s="16"/>
      <c r="C27" s="17"/>
      <c r="D27" s="17"/>
      <c r="E27" s="17"/>
      <c r="F27" s="17"/>
      <c r="G27" s="18"/>
      <c r="H27" s="18"/>
      <c r="I27" s="19"/>
    </row>
    <row r="28" spans="1:9" ht="12.75">
      <c r="A28" s="21"/>
      <c r="B28" s="16"/>
      <c r="C28" s="17"/>
      <c r="D28" s="17"/>
      <c r="E28" s="17"/>
      <c r="F28" s="17"/>
      <c r="G28" s="18"/>
      <c r="H28" s="18"/>
      <c r="I28" s="19"/>
    </row>
    <row r="29" spans="1:9" ht="12.75">
      <c r="A29" s="21"/>
      <c r="B29" s="16"/>
      <c r="C29" s="17"/>
      <c r="D29" s="17"/>
      <c r="E29" s="17"/>
      <c r="F29" s="17"/>
      <c r="G29" s="18"/>
      <c r="H29" s="18"/>
      <c r="I29" s="19"/>
    </row>
    <row r="30" spans="1:9" ht="12.75">
      <c r="A30" s="21"/>
      <c r="B30" s="16"/>
      <c r="C30" s="17"/>
      <c r="D30" s="17"/>
      <c r="E30" s="17"/>
      <c r="F30" s="17"/>
      <c r="G30" s="18"/>
      <c r="H30" s="18"/>
      <c r="I30" s="19"/>
    </row>
    <row r="31" spans="1:9" ht="13.5" thickBot="1">
      <c r="A31" s="22"/>
      <c r="B31" s="23"/>
      <c r="C31" s="24"/>
      <c r="D31" s="24"/>
      <c r="E31" s="24"/>
      <c r="F31" s="24"/>
      <c r="G31" s="25"/>
      <c r="H31" s="25"/>
      <c r="I31" s="26"/>
    </row>
    <row r="32" spans="1:9" s="1" customFormat="1" ht="30" customHeight="1" thickBot="1">
      <c r="A32" s="27" t="s">
        <v>12</v>
      </c>
      <c r="B32" s="28">
        <f>B21</f>
        <v>1000</v>
      </c>
      <c r="C32" s="29">
        <f>C25</f>
        <v>109000</v>
      </c>
      <c r="D32" s="30">
        <f>D23</f>
        <v>280000</v>
      </c>
      <c r="E32" s="29">
        <f>E24</f>
        <v>6000</v>
      </c>
      <c r="F32" s="30">
        <f>F22</f>
        <v>1970000</v>
      </c>
      <c r="G32" s="29">
        <v>0</v>
      </c>
      <c r="H32" s="31">
        <v>0</v>
      </c>
      <c r="I32" s="31">
        <v>0</v>
      </c>
    </row>
    <row r="33" spans="1:9" s="1" customFormat="1" ht="28.5" customHeight="1" thickBot="1">
      <c r="A33" s="27" t="s">
        <v>34</v>
      </c>
      <c r="B33" s="156">
        <f>B32+C32+D32+E32+F32+G32+I32</f>
        <v>2366000</v>
      </c>
      <c r="C33" s="157"/>
      <c r="D33" s="157"/>
      <c r="E33" s="157"/>
      <c r="F33" s="157"/>
      <c r="G33" s="157"/>
      <c r="H33" s="157"/>
      <c r="I33" s="158"/>
    </row>
    <row r="34" spans="4:5" ht="13.5" thickBot="1">
      <c r="D34" s="34"/>
      <c r="E34" s="35"/>
    </row>
    <row r="35" spans="1:9" ht="26.25" thickBot="1">
      <c r="A35" s="94" t="s">
        <v>10</v>
      </c>
      <c r="B35" s="159" t="s">
        <v>52</v>
      </c>
      <c r="C35" s="160"/>
      <c r="D35" s="160"/>
      <c r="E35" s="160"/>
      <c r="F35" s="160"/>
      <c r="G35" s="160"/>
      <c r="H35" s="160"/>
      <c r="I35" s="161"/>
    </row>
    <row r="36" spans="1:9" ht="57" thickBot="1">
      <c r="A36" s="126" t="s">
        <v>11</v>
      </c>
      <c r="B36" s="117" t="s">
        <v>48</v>
      </c>
      <c r="C36" s="99" t="s">
        <v>38</v>
      </c>
      <c r="D36" s="99" t="s">
        <v>55</v>
      </c>
      <c r="E36" s="99" t="s">
        <v>56</v>
      </c>
      <c r="F36" s="99" t="s">
        <v>59</v>
      </c>
      <c r="G36" s="99" t="s">
        <v>57</v>
      </c>
      <c r="H36" s="125" t="s">
        <v>39</v>
      </c>
      <c r="I36" s="115" t="s">
        <v>58</v>
      </c>
    </row>
    <row r="37" spans="1:9" ht="12.75">
      <c r="A37" s="2">
        <v>64</v>
      </c>
      <c r="B37" s="5">
        <v>1000</v>
      </c>
      <c r="C37" s="3"/>
      <c r="D37" s="4"/>
      <c r="E37" s="5"/>
      <c r="F37" s="133"/>
      <c r="G37" s="6"/>
      <c r="H37" s="6"/>
      <c r="I37" s="7"/>
    </row>
    <row r="38" spans="1:9" ht="12.75">
      <c r="A38" s="15">
        <v>63</v>
      </c>
      <c r="B38" s="110"/>
      <c r="C38" s="17"/>
      <c r="D38" s="111"/>
      <c r="E38" s="112"/>
      <c r="F38" s="98">
        <v>2000000</v>
      </c>
      <c r="G38" s="113"/>
      <c r="H38" s="113"/>
      <c r="I38" s="114"/>
    </row>
    <row r="39" spans="1:9" ht="12.75">
      <c r="A39" s="15">
        <v>65</v>
      </c>
      <c r="B39" s="110"/>
      <c r="C39" s="17"/>
      <c r="D39" s="111">
        <v>295000</v>
      </c>
      <c r="E39" s="112"/>
      <c r="F39" s="112"/>
      <c r="G39" s="113"/>
      <c r="H39" s="113"/>
      <c r="I39" s="114"/>
    </row>
    <row r="40" spans="1:9" ht="12.75">
      <c r="A40" s="15">
        <v>66</v>
      </c>
      <c r="B40" s="16"/>
      <c r="C40" s="17"/>
      <c r="D40" s="17"/>
      <c r="E40" s="17">
        <v>7000</v>
      </c>
      <c r="F40" s="17"/>
      <c r="G40" s="18"/>
      <c r="H40" s="18"/>
      <c r="I40" s="19"/>
    </row>
    <row r="41" spans="1:9" ht="12.75">
      <c r="A41" s="15">
        <v>67</v>
      </c>
      <c r="B41" s="16"/>
      <c r="C41" s="17">
        <v>109000</v>
      </c>
      <c r="D41" s="17"/>
      <c r="E41" s="17"/>
      <c r="F41" s="17"/>
      <c r="G41" s="18"/>
      <c r="H41" s="18"/>
      <c r="I41" s="19"/>
    </row>
    <row r="42" spans="1:9" ht="12.75">
      <c r="A42" s="20"/>
      <c r="B42" s="16"/>
      <c r="C42" s="17"/>
      <c r="D42" s="17"/>
      <c r="E42" s="17"/>
      <c r="F42" s="17"/>
      <c r="G42" s="18"/>
      <c r="H42" s="18"/>
      <c r="I42" s="19"/>
    </row>
    <row r="43" spans="1:9" ht="12.75">
      <c r="A43" s="21"/>
      <c r="B43" s="16"/>
      <c r="C43" s="17"/>
      <c r="D43" s="17"/>
      <c r="E43" s="17"/>
      <c r="F43" s="17"/>
      <c r="G43" s="18"/>
      <c r="H43" s="18"/>
      <c r="I43" s="19"/>
    </row>
    <row r="44" spans="1:9" ht="13.5" customHeight="1">
      <c r="A44" s="21"/>
      <c r="B44" s="16"/>
      <c r="C44" s="17"/>
      <c r="D44" s="17"/>
      <c r="E44" s="17"/>
      <c r="F44" s="17"/>
      <c r="G44" s="18"/>
      <c r="H44" s="18"/>
      <c r="I44" s="19"/>
    </row>
    <row r="45" spans="1:9" ht="13.5" customHeight="1">
      <c r="A45" s="21"/>
      <c r="B45" s="16"/>
      <c r="C45" s="17"/>
      <c r="D45" s="17"/>
      <c r="E45" s="17"/>
      <c r="F45" s="17"/>
      <c r="G45" s="18"/>
      <c r="H45" s="18"/>
      <c r="I45" s="19"/>
    </row>
    <row r="46" spans="1:9" ht="13.5" customHeight="1">
      <c r="A46" s="21"/>
      <c r="B46" s="16"/>
      <c r="C46" s="17"/>
      <c r="D46" s="17"/>
      <c r="E46" s="17"/>
      <c r="F46" s="17"/>
      <c r="G46" s="18"/>
      <c r="H46" s="18"/>
      <c r="I46" s="19"/>
    </row>
    <row r="47" spans="1:9" ht="13.5" thickBot="1">
      <c r="A47" s="22"/>
      <c r="B47" s="23"/>
      <c r="C47" s="24"/>
      <c r="D47" s="24"/>
      <c r="E47" s="24"/>
      <c r="F47" s="24"/>
      <c r="G47" s="25"/>
      <c r="H47" s="25"/>
      <c r="I47" s="26"/>
    </row>
    <row r="48" spans="1:9" s="1" customFormat="1" ht="30" customHeight="1" thickBot="1">
      <c r="A48" s="27" t="s">
        <v>12</v>
      </c>
      <c r="B48" s="28">
        <f>B37</f>
        <v>1000</v>
      </c>
      <c r="C48" s="29">
        <f>C41</f>
        <v>109000</v>
      </c>
      <c r="D48" s="30">
        <f>D39</f>
        <v>295000</v>
      </c>
      <c r="E48" s="29">
        <f>E40</f>
        <v>7000</v>
      </c>
      <c r="F48" s="30">
        <f>F38</f>
        <v>2000000</v>
      </c>
      <c r="G48" s="29">
        <v>0</v>
      </c>
      <c r="H48" s="31">
        <v>0</v>
      </c>
      <c r="I48" s="31">
        <v>0</v>
      </c>
    </row>
    <row r="49" spans="1:9" s="1" customFormat="1" ht="28.5" customHeight="1" thickBot="1">
      <c r="A49" s="27" t="s">
        <v>35</v>
      </c>
      <c r="B49" s="156">
        <f>B48+C48+D48+E48+F48+G48+I48</f>
        <v>2412000</v>
      </c>
      <c r="C49" s="157"/>
      <c r="D49" s="157"/>
      <c r="E49" s="157"/>
      <c r="F49" s="157"/>
      <c r="G49" s="157"/>
      <c r="H49" s="157"/>
      <c r="I49" s="158"/>
    </row>
    <row r="50" spans="3:5" ht="13.5" customHeight="1">
      <c r="C50" s="36"/>
      <c r="D50" s="34"/>
      <c r="E50" s="37"/>
    </row>
    <row r="51" spans="3:5" ht="13.5" customHeight="1">
      <c r="C51" s="36"/>
      <c r="D51" s="38"/>
      <c r="E51" s="39"/>
    </row>
    <row r="52" spans="4:5" ht="13.5" customHeight="1">
      <c r="D52" s="40"/>
      <c r="E52" s="41"/>
    </row>
    <row r="53" spans="4:5" ht="13.5" customHeight="1">
      <c r="D53" s="42"/>
      <c r="E53" s="43"/>
    </row>
    <row r="54" spans="4:5" ht="13.5" customHeight="1">
      <c r="D54" s="34"/>
      <c r="E54" s="35"/>
    </row>
    <row r="55" spans="3:5" ht="28.5" customHeight="1">
      <c r="C55" s="36"/>
      <c r="D55" s="34"/>
      <c r="E55" s="44"/>
    </row>
    <row r="56" spans="3:5" ht="13.5" customHeight="1">
      <c r="C56" s="36"/>
      <c r="D56" s="34"/>
      <c r="E56" s="39"/>
    </row>
    <row r="57" spans="4:5" ht="13.5" customHeight="1">
      <c r="D57" s="34"/>
      <c r="E57" s="35"/>
    </row>
    <row r="58" spans="4:5" ht="13.5" customHeight="1">
      <c r="D58" s="34"/>
      <c r="E58" s="43"/>
    </row>
    <row r="59" spans="4:5" ht="13.5" customHeight="1">
      <c r="D59" s="34"/>
      <c r="E59" s="35"/>
    </row>
    <row r="60" spans="4:5" ht="22.5" customHeight="1">
      <c r="D60" s="34"/>
      <c r="E60" s="45"/>
    </row>
    <row r="61" spans="4:5" ht="13.5" customHeight="1">
      <c r="D61" s="40"/>
      <c r="E61" s="41"/>
    </row>
    <row r="62" spans="2:5" ht="13.5" customHeight="1">
      <c r="B62" s="36"/>
      <c r="D62" s="40"/>
      <c r="E62" s="46"/>
    </row>
    <row r="63" spans="3:5" ht="13.5" customHeight="1">
      <c r="C63" s="36"/>
      <c r="D63" s="40"/>
      <c r="E63" s="47"/>
    </row>
    <row r="64" spans="3:5" ht="13.5" customHeight="1">
      <c r="C64" s="36"/>
      <c r="D64" s="42"/>
      <c r="E64" s="39"/>
    </row>
    <row r="65" spans="4:5" ht="13.5" customHeight="1">
      <c r="D65" s="34"/>
      <c r="E65" s="35"/>
    </row>
    <row r="66" spans="2:5" ht="13.5" customHeight="1">
      <c r="B66" s="36"/>
      <c r="D66" s="34"/>
      <c r="E66" s="37"/>
    </row>
    <row r="67" spans="3:5" ht="13.5" customHeight="1">
      <c r="C67" s="36"/>
      <c r="D67" s="34"/>
      <c r="E67" s="46"/>
    </row>
    <row r="68" spans="3:5" ht="13.5" customHeight="1">
      <c r="C68" s="36"/>
      <c r="D68" s="42"/>
      <c r="E68" s="39"/>
    </row>
    <row r="69" spans="4:5" ht="13.5" customHeight="1">
      <c r="D69" s="40"/>
      <c r="E69" s="35"/>
    </row>
    <row r="70" spans="3:5" ht="13.5" customHeight="1">
      <c r="C70" s="36"/>
      <c r="D70" s="40"/>
      <c r="E70" s="46"/>
    </row>
    <row r="71" spans="4:5" ht="22.5" customHeight="1">
      <c r="D71" s="42"/>
      <c r="E71" s="45"/>
    </row>
    <row r="72" spans="4:5" ht="13.5" customHeight="1">
      <c r="D72" s="34"/>
      <c r="E72" s="35"/>
    </row>
    <row r="73" spans="4:5" ht="13.5" customHeight="1">
      <c r="D73" s="42"/>
      <c r="E73" s="39"/>
    </row>
    <row r="74" spans="4:5" ht="13.5" customHeight="1">
      <c r="D74" s="34"/>
      <c r="E74" s="35"/>
    </row>
    <row r="75" spans="4:5" ht="13.5" customHeight="1">
      <c r="D75" s="34"/>
      <c r="E75" s="35"/>
    </row>
    <row r="76" spans="1:5" ht="13.5" customHeight="1">
      <c r="A76" s="36"/>
      <c r="D76" s="48"/>
      <c r="E76" s="46"/>
    </row>
    <row r="77" spans="2:5" ht="13.5" customHeight="1">
      <c r="B77" s="36"/>
      <c r="C77" s="36"/>
      <c r="D77" s="49"/>
      <c r="E77" s="46"/>
    </row>
    <row r="78" spans="2:5" ht="13.5" customHeight="1">
      <c r="B78" s="36"/>
      <c r="C78" s="36"/>
      <c r="D78" s="49"/>
      <c r="E78" s="37"/>
    </row>
    <row r="79" spans="2:5" ht="13.5" customHeight="1">
      <c r="B79" s="36"/>
      <c r="C79" s="36"/>
      <c r="D79" s="42"/>
      <c r="E79" s="43"/>
    </row>
    <row r="80" spans="4:5" ht="12.75">
      <c r="D80" s="34"/>
      <c r="E80" s="35"/>
    </row>
    <row r="81" spans="2:5" ht="12.75">
      <c r="B81" s="36"/>
      <c r="D81" s="34"/>
      <c r="E81" s="46"/>
    </row>
    <row r="82" spans="3:5" ht="12.75">
      <c r="C82" s="36"/>
      <c r="D82" s="34"/>
      <c r="E82" s="37"/>
    </row>
    <row r="83" spans="3:5" ht="12.75">
      <c r="C83" s="36"/>
      <c r="D83" s="42"/>
      <c r="E83" s="39"/>
    </row>
    <row r="84" spans="4:5" ht="12.75">
      <c r="D84" s="34"/>
      <c r="E84" s="35"/>
    </row>
    <row r="85" spans="4:5" ht="12.75">
      <c r="D85" s="34"/>
      <c r="E85" s="35"/>
    </row>
    <row r="86" spans="4:5" ht="12.75">
      <c r="D86" s="50"/>
      <c r="E86" s="51"/>
    </row>
    <row r="87" spans="4:5" ht="12.75">
      <c r="D87" s="34"/>
      <c r="E87" s="35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42"/>
      <c r="E90" s="39"/>
    </row>
    <row r="91" spans="4:5" ht="12.75">
      <c r="D91" s="34"/>
      <c r="E91" s="35"/>
    </row>
    <row r="92" spans="4:5" ht="12.75">
      <c r="D92" s="42"/>
      <c r="E92" s="39"/>
    </row>
    <row r="93" spans="4:5" ht="12.75">
      <c r="D93" s="34"/>
      <c r="E93" s="35"/>
    </row>
    <row r="94" spans="4:5" ht="12.75">
      <c r="D94" s="34"/>
      <c r="E94" s="35"/>
    </row>
    <row r="95" spans="4:5" ht="12.75">
      <c r="D95" s="34"/>
      <c r="E95" s="35"/>
    </row>
    <row r="96" spans="4:5" ht="12.75">
      <c r="D96" s="34"/>
      <c r="E96" s="35"/>
    </row>
    <row r="97" spans="1:5" ht="28.5" customHeight="1">
      <c r="A97" s="52"/>
      <c r="B97" s="52"/>
      <c r="C97" s="52"/>
      <c r="D97" s="53"/>
      <c r="E97" s="54"/>
    </row>
    <row r="98" spans="3:5" ht="12.75">
      <c r="C98" s="36"/>
      <c r="D98" s="34"/>
      <c r="E98" s="37"/>
    </row>
    <row r="99" spans="4:5" ht="12.75">
      <c r="D99" s="55"/>
      <c r="E99" s="56"/>
    </row>
    <row r="100" spans="4:5" ht="12.75">
      <c r="D100" s="34"/>
      <c r="E100" s="35"/>
    </row>
    <row r="101" spans="4:5" ht="12.75">
      <c r="D101" s="50"/>
      <c r="E101" s="51"/>
    </row>
    <row r="102" spans="4:5" ht="12.75">
      <c r="D102" s="50"/>
      <c r="E102" s="51"/>
    </row>
    <row r="103" spans="4:5" ht="12.75">
      <c r="D103" s="34"/>
      <c r="E103" s="35"/>
    </row>
    <row r="104" spans="4:5" ht="12.75">
      <c r="D104" s="42"/>
      <c r="E104" s="39"/>
    </row>
    <row r="105" spans="4:5" ht="12.75">
      <c r="D105" s="34"/>
      <c r="E105" s="35"/>
    </row>
    <row r="106" spans="4:5" ht="12.75">
      <c r="D106" s="34"/>
      <c r="E106" s="35"/>
    </row>
    <row r="107" spans="4:5" ht="12.75">
      <c r="D107" s="42"/>
      <c r="E107" s="39"/>
    </row>
    <row r="108" spans="4:5" ht="12.75">
      <c r="D108" s="34"/>
      <c r="E108" s="35"/>
    </row>
    <row r="109" spans="4:5" ht="12.75">
      <c r="D109" s="50"/>
      <c r="E109" s="51"/>
    </row>
    <row r="110" spans="4:5" ht="12.75">
      <c r="D110" s="42"/>
      <c r="E110" s="56"/>
    </row>
    <row r="111" spans="4:5" ht="12.75">
      <c r="D111" s="40"/>
      <c r="E111" s="51"/>
    </row>
    <row r="112" spans="4:5" ht="12.75">
      <c r="D112" s="42"/>
      <c r="E112" s="39"/>
    </row>
    <row r="113" spans="4:5" ht="12.75">
      <c r="D113" s="34"/>
      <c r="E113" s="35"/>
    </row>
    <row r="114" spans="3:5" ht="12.75">
      <c r="C114" s="36"/>
      <c r="D114" s="34"/>
      <c r="E114" s="37"/>
    </row>
    <row r="115" spans="4:5" ht="12.75">
      <c r="D115" s="40"/>
      <c r="E115" s="39"/>
    </row>
    <row r="116" spans="4:5" ht="12.75">
      <c r="D116" s="40"/>
      <c r="E116" s="51"/>
    </row>
    <row r="117" spans="3:5" ht="12.75">
      <c r="C117" s="36"/>
      <c r="D117" s="40"/>
      <c r="E117" s="57"/>
    </row>
    <row r="118" spans="3:5" ht="12.75">
      <c r="C118" s="36"/>
      <c r="D118" s="42"/>
      <c r="E118" s="43"/>
    </row>
    <row r="119" spans="4:5" ht="12.75">
      <c r="D119" s="34"/>
      <c r="E119" s="35"/>
    </row>
    <row r="120" spans="4:5" ht="12.75">
      <c r="D120" s="55"/>
      <c r="E120" s="58"/>
    </row>
    <row r="121" spans="4:5" ht="11.25" customHeight="1">
      <c r="D121" s="50"/>
      <c r="E121" s="51"/>
    </row>
    <row r="122" spans="2:5" ht="24" customHeight="1">
      <c r="B122" s="36"/>
      <c r="D122" s="50"/>
      <c r="E122" s="59"/>
    </row>
    <row r="123" spans="3:5" ht="15" customHeight="1">
      <c r="C123" s="36"/>
      <c r="D123" s="50"/>
      <c r="E123" s="59"/>
    </row>
    <row r="124" spans="4:5" ht="11.25" customHeight="1">
      <c r="D124" s="55"/>
      <c r="E124" s="56"/>
    </row>
    <row r="125" spans="4:5" ht="12.75">
      <c r="D125" s="50"/>
      <c r="E125" s="51"/>
    </row>
    <row r="126" spans="2:5" ht="13.5" customHeight="1">
      <c r="B126" s="36"/>
      <c r="D126" s="50"/>
      <c r="E126" s="60"/>
    </row>
    <row r="127" spans="3:5" ht="12.75" customHeight="1">
      <c r="C127" s="36"/>
      <c r="D127" s="50"/>
      <c r="E127" s="37"/>
    </row>
    <row r="128" spans="3:5" ht="12.75" customHeight="1">
      <c r="C128" s="36"/>
      <c r="D128" s="42"/>
      <c r="E128" s="43"/>
    </row>
    <row r="129" spans="4:5" ht="12.75">
      <c r="D129" s="34"/>
      <c r="E129" s="35"/>
    </row>
    <row r="130" spans="3:5" ht="12.75">
      <c r="C130" s="36"/>
      <c r="D130" s="34"/>
      <c r="E130" s="57"/>
    </row>
    <row r="131" spans="4:5" ht="12.75">
      <c r="D131" s="55"/>
      <c r="E131" s="56"/>
    </row>
    <row r="132" spans="4:5" ht="12.75">
      <c r="D132" s="50"/>
      <c r="E132" s="51"/>
    </row>
    <row r="133" spans="4:5" ht="12.75">
      <c r="D133" s="34"/>
      <c r="E133" s="35"/>
    </row>
    <row r="134" spans="1:5" ht="19.5" customHeight="1">
      <c r="A134" s="61"/>
      <c r="B134" s="10"/>
      <c r="C134" s="10"/>
      <c r="D134" s="10"/>
      <c r="E134" s="46"/>
    </row>
    <row r="135" spans="1:5" ht="15" customHeight="1">
      <c r="A135" s="36"/>
      <c r="D135" s="48"/>
      <c r="E135" s="46"/>
    </row>
    <row r="136" spans="1:5" ht="12.75">
      <c r="A136" s="36"/>
      <c r="B136" s="36"/>
      <c r="D136" s="48"/>
      <c r="E136" s="37"/>
    </row>
    <row r="137" spans="3:5" ht="12.75">
      <c r="C137" s="36"/>
      <c r="D137" s="34"/>
      <c r="E137" s="46"/>
    </row>
    <row r="138" spans="4:5" ht="12.75">
      <c r="D138" s="38"/>
      <c r="E138" s="39"/>
    </row>
    <row r="139" spans="2:5" ht="12.75">
      <c r="B139" s="36"/>
      <c r="D139" s="34"/>
      <c r="E139" s="37"/>
    </row>
    <row r="140" spans="3:5" ht="12.75">
      <c r="C140" s="36"/>
      <c r="D140" s="34"/>
      <c r="E140" s="37"/>
    </row>
    <row r="141" spans="4:5" ht="12.75">
      <c r="D141" s="42"/>
      <c r="E141" s="43"/>
    </row>
    <row r="142" spans="3:5" ht="22.5" customHeight="1">
      <c r="C142" s="36"/>
      <c r="D142" s="34"/>
      <c r="E142" s="44"/>
    </row>
    <row r="143" spans="4:5" ht="12.75">
      <c r="D143" s="34"/>
      <c r="E143" s="43"/>
    </row>
    <row r="144" spans="2:5" ht="12.75">
      <c r="B144" s="36"/>
      <c r="D144" s="40"/>
      <c r="E144" s="46"/>
    </row>
    <row r="145" spans="3:5" ht="12.75">
      <c r="C145" s="36"/>
      <c r="D145" s="40"/>
      <c r="E145" s="47"/>
    </row>
    <row r="146" spans="4:5" ht="12.75">
      <c r="D146" s="42"/>
      <c r="E146" s="39"/>
    </row>
    <row r="147" spans="1:5" ht="13.5" customHeight="1">
      <c r="A147" s="36"/>
      <c r="D147" s="48"/>
      <c r="E147" s="46"/>
    </row>
    <row r="148" spans="2:5" ht="13.5" customHeight="1">
      <c r="B148" s="36"/>
      <c r="D148" s="34"/>
      <c r="E148" s="46"/>
    </row>
    <row r="149" spans="3:5" ht="13.5" customHeight="1">
      <c r="C149" s="36"/>
      <c r="D149" s="34"/>
      <c r="E149" s="37"/>
    </row>
    <row r="150" spans="3:5" ht="12.75">
      <c r="C150" s="36"/>
      <c r="D150" s="42"/>
      <c r="E150" s="39"/>
    </row>
    <row r="151" spans="3:5" ht="12.75">
      <c r="C151" s="36"/>
      <c r="D151" s="34"/>
      <c r="E151" s="37"/>
    </row>
    <row r="152" spans="4:5" ht="12.75">
      <c r="D152" s="55"/>
      <c r="E152" s="56"/>
    </row>
    <row r="153" spans="3:5" ht="12.75">
      <c r="C153" s="36"/>
      <c r="D153" s="40"/>
      <c r="E153" s="57"/>
    </row>
    <row r="154" spans="3:5" ht="12.75">
      <c r="C154" s="36"/>
      <c r="D154" s="42"/>
      <c r="E154" s="43"/>
    </row>
    <row r="155" spans="4:5" ht="12.75">
      <c r="D155" s="55"/>
      <c r="E155" s="62"/>
    </row>
    <row r="156" spans="2:5" ht="12.75">
      <c r="B156" s="36"/>
      <c r="D156" s="50"/>
      <c r="E156" s="60"/>
    </row>
    <row r="157" spans="3:5" ht="12.75">
      <c r="C157" s="36"/>
      <c r="D157" s="50"/>
      <c r="E157" s="37"/>
    </row>
    <row r="158" spans="3:5" ht="12.75">
      <c r="C158" s="36"/>
      <c r="D158" s="42"/>
      <c r="E158" s="43"/>
    </row>
    <row r="159" spans="3:5" ht="12.75">
      <c r="C159" s="36"/>
      <c r="D159" s="42"/>
      <c r="E159" s="43"/>
    </row>
    <row r="160" spans="4:5" ht="12.75">
      <c r="D160" s="34"/>
      <c r="E160" s="35"/>
    </row>
    <row r="161" spans="1:5" s="63" customFormat="1" ht="18" customHeight="1">
      <c r="A161" s="162"/>
      <c r="B161" s="163"/>
      <c r="C161" s="163"/>
      <c r="D161" s="163"/>
      <c r="E161" s="163"/>
    </row>
    <row r="162" spans="1:5" ht="28.5" customHeight="1">
      <c r="A162" s="52"/>
      <c r="B162" s="52"/>
      <c r="C162" s="52"/>
      <c r="D162" s="53"/>
      <c r="E162" s="54"/>
    </row>
    <row r="164" spans="1:5" ht="15.75">
      <c r="A164" s="65"/>
      <c r="B164" s="36"/>
      <c r="C164" s="36"/>
      <c r="D164" s="66"/>
      <c r="E164" s="9"/>
    </row>
    <row r="165" spans="1:5" ht="12.75">
      <c r="A165" s="36"/>
      <c r="B165" s="36"/>
      <c r="C165" s="36"/>
      <c r="D165" s="66"/>
      <c r="E165" s="9"/>
    </row>
    <row r="166" spans="1:5" ht="17.25" customHeight="1">
      <c r="A166" s="36"/>
      <c r="B166" s="36"/>
      <c r="C166" s="36"/>
      <c r="D166" s="66"/>
      <c r="E166" s="9"/>
    </row>
    <row r="167" spans="1:5" ht="13.5" customHeight="1">
      <c r="A167" s="36"/>
      <c r="B167" s="36"/>
      <c r="C167" s="36"/>
      <c r="D167" s="66"/>
      <c r="E167" s="9"/>
    </row>
    <row r="168" spans="1:5" ht="12.75">
      <c r="A168" s="36"/>
      <c r="B168" s="36"/>
      <c r="C168" s="36"/>
      <c r="D168" s="66"/>
      <c r="E168" s="9"/>
    </row>
    <row r="169" spans="1:3" ht="12.75">
      <c r="A169" s="36"/>
      <c r="B169" s="36"/>
      <c r="C169" s="36"/>
    </row>
    <row r="170" spans="1:5" ht="12.75">
      <c r="A170" s="36"/>
      <c r="B170" s="36"/>
      <c r="C170" s="36"/>
      <c r="D170" s="66"/>
      <c r="E170" s="9"/>
    </row>
    <row r="171" spans="1:5" ht="12.75">
      <c r="A171" s="36"/>
      <c r="B171" s="36"/>
      <c r="C171" s="36"/>
      <c r="D171" s="66"/>
      <c r="E171" s="67"/>
    </row>
    <row r="172" spans="1:5" ht="12.75">
      <c r="A172" s="36"/>
      <c r="B172" s="36"/>
      <c r="C172" s="36"/>
      <c r="D172" s="66"/>
      <c r="E172" s="9"/>
    </row>
    <row r="173" spans="1:5" ht="22.5" customHeight="1">
      <c r="A173" s="36"/>
      <c r="B173" s="36"/>
      <c r="C173" s="36"/>
      <c r="D173" s="66"/>
      <c r="E173" s="44"/>
    </row>
    <row r="174" spans="4:5" ht="22.5" customHeight="1">
      <c r="D174" s="42"/>
      <c r="E174" s="45"/>
    </row>
  </sheetData>
  <sheetProtection/>
  <mergeCells count="8">
    <mergeCell ref="A1:I1"/>
    <mergeCell ref="B17:I17"/>
    <mergeCell ref="B19:I19"/>
    <mergeCell ref="B33:I33"/>
    <mergeCell ref="B35:I35"/>
    <mergeCell ref="A161:E161"/>
    <mergeCell ref="B3:I3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4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28">
      <selection activeCell="F29" sqref="F29"/>
    </sheetView>
  </sheetViews>
  <sheetFormatPr defaultColWidth="11.421875" defaultRowHeight="12.75"/>
  <cols>
    <col min="1" max="1" width="9.140625" style="90" customWidth="1"/>
    <col min="2" max="2" width="24.8515625" style="91" customWidth="1"/>
    <col min="3" max="3" width="12.421875" style="100" customWidth="1"/>
    <col min="4" max="4" width="10.00390625" style="100" customWidth="1"/>
    <col min="5" max="6" width="11.140625" style="100" customWidth="1"/>
    <col min="7" max="7" width="10.8515625" style="100" customWidth="1"/>
    <col min="8" max="8" width="12.28125" style="100" customWidth="1"/>
    <col min="9" max="9" width="7.28125" style="100" customWidth="1"/>
    <col min="10" max="10" width="9.140625" style="100" customWidth="1"/>
    <col min="11" max="12" width="8.8515625" style="100" customWidth="1"/>
    <col min="13" max="13" width="11.7109375" style="100" customWidth="1"/>
    <col min="14" max="14" width="12.57421875" style="100" customWidth="1"/>
    <col min="15" max="15" width="9.57421875" style="98" customWidth="1"/>
    <col min="16" max="16384" width="11.421875" style="8" customWidth="1"/>
  </cols>
  <sheetData>
    <row r="1" spans="1:14" ht="24" customHeight="1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5" s="9" customFormat="1" ht="94.5" customHeight="1">
      <c r="A2" s="92" t="s">
        <v>14</v>
      </c>
      <c r="B2" s="92" t="s">
        <v>15</v>
      </c>
      <c r="C2" s="101" t="s">
        <v>53</v>
      </c>
      <c r="D2" s="99" t="s">
        <v>42</v>
      </c>
      <c r="E2" s="99" t="s">
        <v>38</v>
      </c>
      <c r="F2" s="99" t="s">
        <v>55</v>
      </c>
      <c r="G2" s="99" t="s">
        <v>56</v>
      </c>
      <c r="H2" s="99" t="s">
        <v>59</v>
      </c>
      <c r="I2" s="99" t="s">
        <v>57</v>
      </c>
      <c r="J2" s="99" t="s">
        <v>69</v>
      </c>
      <c r="K2" s="99" t="s">
        <v>70</v>
      </c>
      <c r="L2" s="99" t="s">
        <v>71</v>
      </c>
      <c r="M2" s="101" t="s">
        <v>36</v>
      </c>
      <c r="N2" s="101" t="s">
        <v>54</v>
      </c>
      <c r="O2" s="97"/>
    </row>
    <row r="3" spans="1:14" ht="1.5" customHeight="1">
      <c r="A3" s="102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5" s="9" customFormat="1" ht="40.5" customHeight="1">
      <c r="A4" s="166" t="s">
        <v>40</v>
      </c>
      <c r="B4" s="167"/>
      <c r="C4" s="105">
        <f>D4+E4+F4+G4+H4+I4+J4+K4+L4</f>
        <v>2330000</v>
      </c>
      <c r="D4" s="105">
        <f>D5</f>
        <v>1000</v>
      </c>
      <c r="E4" s="105">
        <f>E5</f>
        <v>95000</v>
      </c>
      <c r="F4" s="105">
        <f>F5</f>
        <v>260000</v>
      </c>
      <c r="G4" s="105">
        <f>G5</f>
        <v>5000</v>
      </c>
      <c r="H4" s="105">
        <f>H5</f>
        <v>1941000</v>
      </c>
      <c r="I4" s="105"/>
      <c r="J4" s="105">
        <f>J5</f>
        <v>24000</v>
      </c>
      <c r="K4" s="105">
        <f>K5</f>
        <v>1000</v>
      </c>
      <c r="L4" s="105">
        <f>L5</f>
        <v>3000</v>
      </c>
      <c r="M4" s="105">
        <f>M5</f>
        <v>2366000</v>
      </c>
      <c r="N4" s="105">
        <f>N5</f>
        <v>2412000</v>
      </c>
      <c r="O4" s="97"/>
    </row>
    <row r="5" spans="1:15" s="9" customFormat="1" ht="29.25" customHeight="1">
      <c r="A5" s="168" t="s">
        <v>60</v>
      </c>
      <c r="B5" s="169"/>
      <c r="C5" s="105">
        <f aca="true" t="shared" si="0" ref="C5:C22">D5+E5+F5+G5+H5+I5+J5+K5+L5</f>
        <v>2330000</v>
      </c>
      <c r="D5" s="105">
        <f>D24</f>
        <v>1000</v>
      </c>
      <c r="E5" s="105">
        <f>E6+E24+E36</f>
        <v>95000</v>
      </c>
      <c r="F5" s="105">
        <f>F6+F24+F36</f>
        <v>260000</v>
      </c>
      <c r="G5" s="105">
        <f>G6+G24+G37</f>
        <v>5000</v>
      </c>
      <c r="H5" s="105">
        <f>H6</f>
        <v>1941000</v>
      </c>
      <c r="I5" s="105"/>
      <c r="J5" s="105">
        <f>J25</f>
        <v>24000</v>
      </c>
      <c r="K5" s="105">
        <f>K24</f>
        <v>1000</v>
      </c>
      <c r="L5" s="105">
        <f>L36</f>
        <v>3000</v>
      </c>
      <c r="M5" s="105">
        <f>M6+M24+M36</f>
        <v>2366000</v>
      </c>
      <c r="N5" s="105">
        <f>N6+N24+N36</f>
        <v>2412000</v>
      </c>
      <c r="O5" s="97"/>
    </row>
    <row r="6" spans="1:15" s="9" customFormat="1" ht="39" customHeight="1">
      <c r="A6" s="168" t="s">
        <v>41</v>
      </c>
      <c r="B6" s="169"/>
      <c r="C6" s="105">
        <f t="shared" si="0"/>
        <v>2021000</v>
      </c>
      <c r="D6" s="105"/>
      <c r="E6" s="105">
        <f>E7+E20</f>
        <v>80000</v>
      </c>
      <c r="F6" s="105"/>
      <c r="G6" s="105"/>
      <c r="H6" s="105">
        <f>H8+H13+H15</f>
        <v>1941000</v>
      </c>
      <c r="I6" s="105"/>
      <c r="J6" s="105"/>
      <c r="K6" s="105"/>
      <c r="L6" s="105"/>
      <c r="M6" s="105">
        <f>M7</f>
        <v>2043000</v>
      </c>
      <c r="N6" s="105">
        <f>N7</f>
        <v>2073000</v>
      </c>
      <c r="O6" s="97"/>
    </row>
    <row r="7" spans="1:15" s="9" customFormat="1" ht="20.25" customHeight="1">
      <c r="A7" s="102">
        <v>3</v>
      </c>
      <c r="B7" s="106" t="s">
        <v>16</v>
      </c>
      <c r="C7" s="105">
        <f t="shared" si="0"/>
        <v>2015000</v>
      </c>
      <c r="D7" s="105"/>
      <c r="E7" s="105">
        <f>E8+E12+E18</f>
        <v>74000</v>
      </c>
      <c r="F7" s="105"/>
      <c r="G7" s="105"/>
      <c r="H7" s="105">
        <f>H8+H12</f>
        <v>1941000</v>
      </c>
      <c r="I7" s="105"/>
      <c r="J7" s="105"/>
      <c r="K7" s="105"/>
      <c r="L7" s="105"/>
      <c r="M7" s="105">
        <f>M8+M12+M18</f>
        <v>2043000</v>
      </c>
      <c r="N7" s="105">
        <f>N8+N12+N18</f>
        <v>2073000</v>
      </c>
      <c r="O7" s="97"/>
    </row>
    <row r="8" spans="1:15" s="9" customFormat="1" ht="20.25" customHeight="1">
      <c r="A8" s="102">
        <v>31</v>
      </c>
      <c r="B8" s="106" t="s">
        <v>17</v>
      </c>
      <c r="C8" s="105">
        <f t="shared" si="0"/>
        <v>1701000</v>
      </c>
      <c r="D8" s="105"/>
      <c r="E8" s="105"/>
      <c r="F8" s="105"/>
      <c r="G8" s="105"/>
      <c r="H8" s="105">
        <f>H9+H10+H11</f>
        <v>1701000</v>
      </c>
      <c r="I8" s="105"/>
      <c r="J8" s="105"/>
      <c r="K8" s="105"/>
      <c r="L8" s="105"/>
      <c r="M8" s="105">
        <v>1730000</v>
      </c>
      <c r="N8" s="105">
        <v>1760000</v>
      </c>
      <c r="O8" s="97"/>
    </row>
    <row r="9" spans="1:14" ht="20.25" customHeight="1">
      <c r="A9" s="102">
        <v>311</v>
      </c>
      <c r="B9" s="106" t="s">
        <v>18</v>
      </c>
      <c r="C9" s="105">
        <f t="shared" si="0"/>
        <v>1400000</v>
      </c>
      <c r="D9" s="105"/>
      <c r="E9" s="105"/>
      <c r="F9" s="105"/>
      <c r="G9" s="105"/>
      <c r="H9" s="105">
        <v>1400000</v>
      </c>
      <c r="I9" s="104"/>
      <c r="J9" s="104"/>
      <c r="K9" s="104"/>
      <c r="L9" s="104"/>
      <c r="M9" s="104"/>
      <c r="N9" s="104"/>
    </row>
    <row r="10" spans="1:14" ht="27" customHeight="1">
      <c r="A10" s="102">
        <v>312</v>
      </c>
      <c r="B10" s="106" t="s">
        <v>19</v>
      </c>
      <c r="C10" s="105">
        <f t="shared" si="0"/>
        <v>60000</v>
      </c>
      <c r="D10" s="104"/>
      <c r="E10" s="104"/>
      <c r="F10" s="104"/>
      <c r="G10" s="104"/>
      <c r="H10" s="105">
        <v>60000</v>
      </c>
      <c r="I10" s="104"/>
      <c r="J10" s="104"/>
      <c r="K10" s="104"/>
      <c r="L10" s="104"/>
      <c r="M10" s="104"/>
      <c r="N10" s="104"/>
    </row>
    <row r="11" spans="1:14" ht="20.25" customHeight="1">
      <c r="A11" s="102">
        <v>313</v>
      </c>
      <c r="B11" s="106" t="s">
        <v>20</v>
      </c>
      <c r="C11" s="105">
        <f t="shared" si="0"/>
        <v>241000</v>
      </c>
      <c r="D11" s="105"/>
      <c r="E11" s="105"/>
      <c r="F11" s="105"/>
      <c r="G11" s="105"/>
      <c r="H11" s="105">
        <v>241000</v>
      </c>
      <c r="I11" s="104"/>
      <c r="J11" s="104"/>
      <c r="K11" s="104"/>
      <c r="L11" s="104"/>
      <c r="M11" s="104"/>
      <c r="N11" s="104"/>
    </row>
    <row r="12" spans="1:15" s="9" customFormat="1" ht="20.25" customHeight="1">
      <c r="A12" s="102">
        <v>32</v>
      </c>
      <c r="B12" s="106" t="s">
        <v>21</v>
      </c>
      <c r="C12" s="105">
        <f t="shared" si="0"/>
        <v>311000</v>
      </c>
      <c r="D12" s="105"/>
      <c r="E12" s="105">
        <f>E13+E14+E15+E16+E17</f>
        <v>71000</v>
      </c>
      <c r="F12" s="105"/>
      <c r="G12" s="105"/>
      <c r="H12" s="105">
        <f>H13+H15</f>
        <v>240000</v>
      </c>
      <c r="I12" s="105"/>
      <c r="J12" s="105"/>
      <c r="K12" s="105"/>
      <c r="L12" s="105"/>
      <c r="M12" s="105">
        <f>70000+240000</f>
        <v>310000</v>
      </c>
      <c r="N12" s="105">
        <f>70000+240000</f>
        <v>310000</v>
      </c>
      <c r="O12" s="97"/>
    </row>
    <row r="13" spans="1:14" ht="28.5" customHeight="1">
      <c r="A13" s="102">
        <v>321</v>
      </c>
      <c r="B13" s="106" t="s">
        <v>22</v>
      </c>
      <c r="C13" s="105">
        <f t="shared" si="0"/>
        <v>98000</v>
      </c>
      <c r="D13" s="105"/>
      <c r="E13" s="105">
        <v>18000</v>
      </c>
      <c r="F13" s="104"/>
      <c r="G13" s="104"/>
      <c r="H13" s="105">
        <v>80000</v>
      </c>
      <c r="I13" s="104"/>
      <c r="J13" s="104"/>
      <c r="K13" s="104"/>
      <c r="L13" s="104"/>
      <c r="M13" s="104"/>
      <c r="N13" s="104"/>
    </row>
    <row r="14" spans="1:14" ht="24.75" customHeight="1">
      <c r="A14" s="102">
        <v>322</v>
      </c>
      <c r="B14" s="106" t="s">
        <v>23</v>
      </c>
      <c r="C14" s="105">
        <f t="shared" si="0"/>
        <v>11000</v>
      </c>
      <c r="D14" s="105"/>
      <c r="E14" s="105">
        <v>11000</v>
      </c>
      <c r="F14" s="104"/>
      <c r="G14" s="105"/>
      <c r="H14" s="104"/>
      <c r="I14" s="104"/>
      <c r="J14" s="104"/>
      <c r="K14" s="104"/>
      <c r="L14" s="104"/>
      <c r="M14" s="104"/>
      <c r="N14" s="104"/>
    </row>
    <row r="15" spans="1:14" ht="20.25" customHeight="1">
      <c r="A15" s="102">
        <v>323</v>
      </c>
      <c r="B15" s="106" t="s">
        <v>24</v>
      </c>
      <c r="C15" s="105">
        <f t="shared" si="0"/>
        <v>183000</v>
      </c>
      <c r="D15" s="105"/>
      <c r="E15" s="105">
        <v>23000</v>
      </c>
      <c r="F15" s="105"/>
      <c r="G15" s="105"/>
      <c r="H15" s="105">
        <v>160000</v>
      </c>
      <c r="I15" s="104"/>
      <c r="J15" s="104"/>
      <c r="K15" s="104"/>
      <c r="L15" s="104"/>
      <c r="M15" s="104"/>
      <c r="N15" s="104"/>
    </row>
    <row r="16" spans="1:14" ht="26.25" customHeight="1">
      <c r="A16" s="136">
        <v>324</v>
      </c>
      <c r="B16" s="137" t="s">
        <v>37</v>
      </c>
      <c r="C16" s="105">
        <f t="shared" si="0"/>
        <v>8000</v>
      </c>
      <c r="D16" s="105"/>
      <c r="E16" s="135">
        <v>8000</v>
      </c>
      <c r="F16" s="107"/>
      <c r="G16" s="104"/>
      <c r="H16" s="104"/>
      <c r="I16" s="104"/>
      <c r="J16" s="104"/>
      <c r="K16" s="104"/>
      <c r="L16" s="104"/>
      <c r="M16" s="104"/>
      <c r="N16" s="104"/>
    </row>
    <row r="17" spans="1:15" s="9" customFormat="1" ht="28.5" customHeight="1">
      <c r="A17" s="102">
        <v>329</v>
      </c>
      <c r="B17" s="106" t="s">
        <v>25</v>
      </c>
      <c r="C17" s="105">
        <f t="shared" si="0"/>
        <v>11000</v>
      </c>
      <c r="D17" s="105"/>
      <c r="E17" s="105">
        <v>11000</v>
      </c>
      <c r="F17" s="104"/>
      <c r="G17" s="105"/>
      <c r="H17" s="105"/>
      <c r="I17" s="105"/>
      <c r="J17" s="105"/>
      <c r="K17" s="105"/>
      <c r="L17" s="105"/>
      <c r="M17" s="105"/>
      <c r="N17" s="105"/>
      <c r="O17" s="97"/>
    </row>
    <row r="18" spans="1:15" s="9" customFormat="1" ht="20.25" customHeight="1">
      <c r="A18" s="102">
        <v>34</v>
      </c>
      <c r="B18" s="106" t="s">
        <v>26</v>
      </c>
      <c r="C18" s="105">
        <f t="shared" si="0"/>
        <v>3000</v>
      </c>
      <c r="D18" s="105"/>
      <c r="E18" s="105">
        <f>E19</f>
        <v>3000</v>
      </c>
      <c r="F18" s="105"/>
      <c r="G18" s="105"/>
      <c r="H18" s="105"/>
      <c r="I18" s="105"/>
      <c r="J18" s="105"/>
      <c r="K18" s="105"/>
      <c r="L18" s="105"/>
      <c r="M18" s="105">
        <v>3000</v>
      </c>
      <c r="N18" s="105">
        <v>3000</v>
      </c>
      <c r="O18" s="97"/>
    </row>
    <row r="19" spans="1:14" ht="20.25" customHeight="1">
      <c r="A19" s="102">
        <v>343</v>
      </c>
      <c r="B19" s="106" t="s">
        <v>27</v>
      </c>
      <c r="C19" s="105">
        <f t="shared" si="0"/>
        <v>3000</v>
      </c>
      <c r="D19" s="105"/>
      <c r="E19" s="105">
        <v>3000</v>
      </c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20.25" customHeight="1">
      <c r="A20" s="102">
        <v>9</v>
      </c>
      <c r="B20" s="140" t="s">
        <v>65</v>
      </c>
      <c r="C20" s="105">
        <f t="shared" si="0"/>
        <v>6000</v>
      </c>
      <c r="D20" s="105"/>
      <c r="E20" s="105">
        <f>E21</f>
        <v>6000</v>
      </c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0.25" customHeight="1">
      <c r="A21" s="102">
        <v>92</v>
      </c>
      <c r="B21" s="140" t="s">
        <v>66</v>
      </c>
      <c r="C21" s="105">
        <f t="shared" si="0"/>
        <v>6000</v>
      </c>
      <c r="D21" s="105"/>
      <c r="E21" s="105">
        <f>E22</f>
        <v>6000</v>
      </c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30" customHeight="1">
      <c r="A22" s="102">
        <v>922</v>
      </c>
      <c r="B22" s="140" t="s">
        <v>67</v>
      </c>
      <c r="C22" s="105">
        <f t="shared" si="0"/>
        <v>6000</v>
      </c>
      <c r="D22" s="105"/>
      <c r="E22" s="105">
        <v>6000</v>
      </c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5" s="9" customFormat="1" ht="11.25" customHeight="1">
      <c r="A23" s="173"/>
      <c r="B23" s="174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97"/>
    </row>
    <row r="24" spans="1:15" s="9" customFormat="1" ht="38.25" customHeight="1">
      <c r="A24" s="168" t="s">
        <v>43</v>
      </c>
      <c r="B24" s="169"/>
      <c r="C24" s="105">
        <f aca="true" t="shared" si="1" ref="C24:C34">D24+E24+F24+G24+H24+I24+J24+K24</f>
        <v>246000</v>
      </c>
      <c r="D24" s="105">
        <f aca="true" t="shared" si="2" ref="D24:F25">D25</f>
        <v>1000</v>
      </c>
      <c r="E24" s="105">
        <f>E25+E32</f>
        <v>15000</v>
      </c>
      <c r="F24" s="105">
        <f t="shared" si="2"/>
        <v>205000</v>
      </c>
      <c r="G24" s="105"/>
      <c r="H24" s="105"/>
      <c r="I24" s="105"/>
      <c r="J24" s="105">
        <f>J25</f>
        <v>24000</v>
      </c>
      <c r="K24" s="105">
        <f>K25</f>
        <v>1000</v>
      </c>
      <c r="L24" s="105"/>
      <c r="M24" s="105">
        <f>M25</f>
        <v>287000</v>
      </c>
      <c r="N24" s="105">
        <f>N25</f>
        <v>302000</v>
      </c>
      <c r="O24" s="97"/>
    </row>
    <row r="25" spans="1:15" s="9" customFormat="1" ht="20.25" customHeight="1">
      <c r="A25" s="102">
        <v>3</v>
      </c>
      <c r="B25" s="106" t="s">
        <v>16</v>
      </c>
      <c r="C25" s="105">
        <f t="shared" si="1"/>
        <v>244000</v>
      </c>
      <c r="D25" s="105">
        <f t="shared" si="2"/>
        <v>1000</v>
      </c>
      <c r="E25" s="105">
        <f t="shared" si="2"/>
        <v>13000</v>
      </c>
      <c r="F25" s="105">
        <f t="shared" si="2"/>
        <v>205000</v>
      </c>
      <c r="G25" s="105"/>
      <c r="H25" s="105"/>
      <c r="I25" s="105"/>
      <c r="J25" s="105">
        <f>J26</f>
        <v>24000</v>
      </c>
      <c r="K25" s="105">
        <f>K26</f>
        <v>1000</v>
      </c>
      <c r="L25" s="105"/>
      <c r="M25" s="105">
        <v>287000</v>
      </c>
      <c r="N25" s="105">
        <v>302000</v>
      </c>
      <c r="O25" s="97"/>
    </row>
    <row r="26" spans="1:14" ht="20.25" customHeight="1">
      <c r="A26" s="102">
        <v>32</v>
      </c>
      <c r="B26" s="106" t="s">
        <v>21</v>
      </c>
      <c r="C26" s="105">
        <f t="shared" si="1"/>
        <v>244000</v>
      </c>
      <c r="D26" s="105">
        <f>D28</f>
        <v>1000</v>
      </c>
      <c r="E26" s="105">
        <f>E28+E29</f>
        <v>13000</v>
      </c>
      <c r="F26" s="105">
        <f>F27+F28+F29+F30+F31</f>
        <v>205000</v>
      </c>
      <c r="G26" s="105"/>
      <c r="H26" s="105"/>
      <c r="I26" s="104"/>
      <c r="J26" s="105">
        <f>J27+J29+J30</f>
        <v>24000</v>
      </c>
      <c r="K26" s="105">
        <f>K28</f>
        <v>1000</v>
      </c>
      <c r="L26" s="105"/>
      <c r="M26" s="105">
        <f>M25</f>
        <v>287000</v>
      </c>
      <c r="N26" s="105">
        <f>N25</f>
        <v>302000</v>
      </c>
    </row>
    <row r="27" spans="1:14" ht="25.5" customHeight="1">
      <c r="A27" s="102">
        <v>321</v>
      </c>
      <c r="B27" s="106" t="s">
        <v>22</v>
      </c>
      <c r="C27" s="105">
        <f t="shared" si="1"/>
        <v>11000</v>
      </c>
      <c r="D27" s="105"/>
      <c r="E27" s="105"/>
      <c r="F27" s="105">
        <v>7000</v>
      </c>
      <c r="G27" s="105"/>
      <c r="H27" s="105"/>
      <c r="I27" s="104"/>
      <c r="J27" s="105">
        <v>4000</v>
      </c>
      <c r="K27" s="105"/>
      <c r="L27" s="105"/>
      <c r="M27" s="104"/>
      <c r="N27" s="104"/>
    </row>
    <row r="28" spans="1:14" ht="29.25" customHeight="1">
      <c r="A28" s="102">
        <v>322</v>
      </c>
      <c r="B28" s="106" t="s">
        <v>23</v>
      </c>
      <c r="C28" s="105">
        <f t="shared" si="1"/>
        <v>5000</v>
      </c>
      <c r="D28" s="105">
        <v>1000</v>
      </c>
      <c r="E28" s="105">
        <v>3000</v>
      </c>
      <c r="F28" s="105"/>
      <c r="G28" s="105"/>
      <c r="H28" s="105"/>
      <c r="I28" s="104"/>
      <c r="J28" s="104"/>
      <c r="K28" s="105">
        <v>1000</v>
      </c>
      <c r="L28" s="105"/>
      <c r="M28" s="104"/>
      <c r="N28" s="104"/>
    </row>
    <row r="29" spans="1:14" ht="20.25" customHeight="1">
      <c r="A29" s="102">
        <v>323</v>
      </c>
      <c r="B29" s="106" t="s">
        <v>24</v>
      </c>
      <c r="C29" s="105">
        <f t="shared" si="1"/>
        <v>209000</v>
      </c>
      <c r="D29" s="104"/>
      <c r="E29" s="105">
        <v>10000</v>
      </c>
      <c r="F29" s="105">
        <f>178000+5000</f>
        <v>183000</v>
      </c>
      <c r="G29" s="105"/>
      <c r="H29" s="104"/>
      <c r="I29" s="104"/>
      <c r="J29" s="105">
        <f>2000+14000</f>
        <v>16000</v>
      </c>
      <c r="K29" s="105"/>
      <c r="L29" s="105"/>
      <c r="M29" s="104"/>
      <c r="N29" s="104"/>
    </row>
    <row r="30" spans="1:14" ht="40.5" customHeight="1">
      <c r="A30" s="136">
        <v>324</v>
      </c>
      <c r="B30" s="138" t="s">
        <v>37</v>
      </c>
      <c r="C30" s="105">
        <f t="shared" si="1"/>
        <v>4000</v>
      </c>
      <c r="D30" s="105"/>
      <c r="E30" s="107"/>
      <c r="F30" s="107"/>
      <c r="G30" s="104"/>
      <c r="H30" s="104"/>
      <c r="I30" s="104"/>
      <c r="J30" s="105">
        <v>4000</v>
      </c>
      <c r="K30" s="105"/>
      <c r="L30" s="105"/>
      <c r="M30" s="104"/>
      <c r="N30" s="104"/>
    </row>
    <row r="31" spans="1:14" ht="27.75" customHeight="1">
      <c r="A31" s="136">
        <v>329</v>
      </c>
      <c r="B31" s="138" t="s">
        <v>25</v>
      </c>
      <c r="C31" s="105">
        <f t="shared" si="1"/>
        <v>15000</v>
      </c>
      <c r="D31" s="105"/>
      <c r="E31" s="107"/>
      <c r="F31" s="135">
        <v>15000</v>
      </c>
      <c r="G31" s="104"/>
      <c r="H31" s="104"/>
      <c r="I31" s="104"/>
      <c r="J31" s="105"/>
      <c r="K31" s="105"/>
      <c r="L31" s="105"/>
      <c r="M31" s="104"/>
      <c r="N31" s="104"/>
    </row>
    <row r="32" spans="1:14" ht="27.75" customHeight="1">
      <c r="A32" s="102">
        <v>9</v>
      </c>
      <c r="B32" s="140" t="s">
        <v>65</v>
      </c>
      <c r="C32" s="105">
        <f t="shared" si="1"/>
        <v>2000</v>
      </c>
      <c r="D32" s="105"/>
      <c r="E32" s="105">
        <f>E33</f>
        <v>2000</v>
      </c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27.75" customHeight="1">
      <c r="A33" s="102">
        <v>92</v>
      </c>
      <c r="B33" s="140" t="s">
        <v>66</v>
      </c>
      <c r="C33" s="105">
        <f t="shared" si="1"/>
        <v>2000</v>
      </c>
      <c r="D33" s="105"/>
      <c r="E33" s="105">
        <f>E34</f>
        <v>2000</v>
      </c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27.75" customHeight="1">
      <c r="A34" s="102">
        <v>922</v>
      </c>
      <c r="B34" s="140" t="s">
        <v>68</v>
      </c>
      <c r="C34" s="105">
        <f t="shared" si="1"/>
        <v>2000</v>
      </c>
      <c r="D34" s="105"/>
      <c r="E34" s="105">
        <v>2000</v>
      </c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5" s="9" customFormat="1" ht="11.25" customHeight="1">
      <c r="A35" s="130"/>
      <c r="B35" s="131"/>
      <c r="C35" s="104"/>
      <c r="D35" s="107"/>
      <c r="E35" s="104"/>
      <c r="F35" s="104"/>
      <c r="G35" s="105"/>
      <c r="H35" s="105"/>
      <c r="I35" s="105"/>
      <c r="J35" s="105"/>
      <c r="K35" s="105"/>
      <c r="L35" s="105"/>
      <c r="M35" s="105"/>
      <c r="N35" s="105"/>
      <c r="O35" s="97"/>
    </row>
    <row r="36" spans="1:15" s="9" customFormat="1" ht="45.75" customHeight="1">
      <c r="A36" s="168" t="s">
        <v>44</v>
      </c>
      <c r="B36" s="169"/>
      <c r="C36" s="105">
        <f>C37</f>
        <v>63000</v>
      </c>
      <c r="D36" s="105"/>
      <c r="E36" s="105"/>
      <c r="F36" s="105">
        <f aca="true" t="shared" si="3" ref="F36:G38">F37</f>
        <v>55000</v>
      </c>
      <c r="G36" s="105">
        <f t="shared" si="3"/>
        <v>5000</v>
      </c>
      <c r="H36" s="105"/>
      <c r="I36" s="105"/>
      <c r="J36" s="105"/>
      <c r="K36" s="105"/>
      <c r="L36" s="105">
        <f aca="true" t="shared" si="4" ref="L36:N37">L37</f>
        <v>3000</v>
      </c>
      <c r="M36" s="105">
        <f t="shared" si="4"/>
        <v>36000</v>
      </c>
      <c r="N36" s="105">
        <f t="shared" si="4"/>
        <v>37000</v>
      </c>
      <c r="O36" s="97"/>
    </row>
    <row r="37" spans="1:15" s="9" customFormat="1" ht="26.25" customHeight="1">
      <c r="A37" s="102">
        <v>4</v>
      </c>
      <c r="B37" s="106" t="s">
        <v>45</v>
      </c>
      <c r="C37" s="105">
        <f>C38</f>
        <v>63000</v>
      </c>
      <c r="D37" s="105"/>
      <c r="E37" s="105"/>
      <c r="F37" s="105">
        <f t="shared" si="3"/>
        <v>55000</v>
      </c>
      <c r="G37" s="105">
        <f t="shared" si="3"/>
        <v>5000</v>
      </c>
      <c r="H37" s="105"/>
      <c r="I37" s="105"/>
      <c r="J37" s="105"/>
      <c r="K37" s="105"/>
      <c r="L37" s="105">
        <f t="shared" si="4"/>
        <v>3000</v>
      </c>
      <c r="M37" s="105">
        <f t="shared" si="4"/>
        <v>36000</v>
      </c>
      <c r="N37" s="105">
        <f t="shared" si="4"/>
        <v>37000</v>
      </c>
      <c r="O37" s="97"/>
    </row>
    <row r="38" spans="1:15" s="9" customFormat="1" ht="38.25" customHeight="1">
      <c r="A38" s="102">
        <v>42</v>
      </c>
      <c r="B38" s="106" t="s">
        <v>46</v>
      </c>
      <c r="C38" s="105">
        <f>C39</f>
        <v>63000</v>
      </c>
      <c r="D38" s="105"/>
      <c r="E38" s="105"/>
      <c r="F38" s="105">
        <f t="shared" si="3"/>
        <v>55000</v>
      </c>
      <c r="G38" s="105">
        <f t="shared" si="3"/>
        <v>5000</v>
      </c>
      <c r="H38" s="105"/>
      <c r="I38" s="104"/>
      <c r="J38" s="104"/>
      <c r="K38" s="104"/>
      <c r="L38" s="105">
        <f>L39</f>
        <v>3000</v>
      </c>
      <c r="M38" s="105">
        <v>36000</v>
      </c>
      <c r="N38" s="105">
        <v>37000</v>
      </c>
      <c r="O38" s="97"/>
    </row>
    <row r="39" spans="1:15" s="9" customFormat="1" ht="20.25" customHeight="1">
      <c r="A39" s="102">
        <v>422</v>
      </c>
      <c r="B39" s="106" t="s">
        <v>47</v>
      </c>
      <c r="C39" s="105">
        <f>F39+G39+L39</f>
        <v>63000</v>
      </c>
      <c r="D39" s="104"/>
      <c r="E39" s="104"/>
      <c r="F39" s="105">
        <v>55000</v>
      </c>
      <c r="G39" s="105">
        <v>5000</v>
      </c>
      <c r="H39" s="104"/>
      <c r="I39" s="104"/>
      <c r="J39" s="104"/>
      <c r="K39" s="104"/>
      <c r="L39" s="105">
        <v>3000</v>
      </c>
      <c r="M39" s="104"/>
      <c r="N39" s="104"/>
      <c r="O39" s="97"/>
    </row>
    <row r="40" spans="1:15" s="9" customFormat="1" ht="6.75" customHeight="1">
      <c r="A40" s="171"/>
      <c r="B40" s="171"/>
      <c r="C40" s="97"/>
      <c r="D40" s="98"/>
      <c r="E40" s="98"/>
      <c r="F40" s="97"/>
      <c r="G40" s="97"/>
      <c r="H40" s="98"/>
      <c r="I40" s="98"/>
      <c r="J40" s="98"/>
      <c r="K40" s="98"/>
      <c r="L40" s="98"/>
      <c r="M40" s="98"/>
      <c r="N40" s="98"/>
      <c r="O40" s="97"/>
    </row>
    <row r="41" spans="1:14" ht="20.25" customHeight="1">
      <c r="A41" s="170" t="s">
        <v>72</v>
      </c>
      <c r="B41" s="170"/>
      <c r="C41" s="98"/>
      <c r="D41" s="129"/>
      <c r="E41" s="98"/>
      <c r="F41" s="98"/>
      <c r="G41" s="97"/>
      <c r="H41" s="97"/>
      <c r="I41" s="97"/>
      <c r="J41" s="97"/>
      <c r="K41" s="97"/>
      <c r="L41" s="97"/>
      <c r="M41" s="97"/>
      <c r="N41" s="97"/>
    </row>
    <row r="42" spans="1:14" ht="5.25" customHeight="1" hidden="1">
      <c r="A42" s="134"/>
      <c r="B42" s="134"/>
      <c r="C42" s="98"/>
      <c r="D42" s="129"/>
      <c r="E42" s="98"/>
      <c r="F42" s="98"/>
      <c r="G42" s="97"/>
      <c r="H42" s="97"/>
      <c r="I42" s="97"/>
      <c r="J42" s="97"/>
      <c r="K42" s="97"/>
      <c r="L42" s="97"/>
      <c r="M42" s="97"/>
      <c r="N42" s="97"/>
    </row>
    <row r="43" spans="1:14" ht="12.75">
      <c r="A43" s="170" t="s">
        <v>76</v>
      </c>
      <c r="B43" s="170"/>
      <c r="C43" s="172" t="s">
        <v>61</v>
      </c>
      <c r="D43" s="172"/>
      <c r="E43" s="172"/>
      <c r="F43" s="98"/>
      <c r="G43" s="97"/>
      <c r="H43" s="97"/>
      <c r="I43" s="172" t="s">
        <v>63</v>
      </c>
      <c r="J43" s="172"/>
      <c r="K43" s="139"/>
      <c r="L43" s="139"/>
      <c r="M43" s="97"/>
      <c r="N43" s="97"/>
    </row>
    <row r="44" spans="1:14" ht="12.75">
      <c r="A44" s="134"/>
      <c r="B44" s="134"/>
      <c r="C44" s="98"/>
      <c r="D44" s="129"/>
      <c r="E44" s="98"/>
      <c r="F44" s="98"/>
      <c r="G44" s="97"/>
      <c r="H44" s="97"/>
      <c r="I44" s="98"/>
      <c r="J44" s="98"/>
      <c r="K44" s="98"/>
      <c r="L44" s="98"/>
      <c r="M44" s="97"/>
      <c r="N44" s="97"/>
    </row>
    <row r="45" spans="1:14" ht="12.75">
      <c r="A45" s="134"/>
      <c r="B45" s="134"/>
      <c r="C45" s="98"/>
      <c r="D45" s="129"/>
      <c r="E45" s="98"/>
      <c r="F45" s="98"/>
      <c r="G45" s="97"/>
      <c r="H45" s="97"/>
      <c r="I45" s="98"/>
      <c r="J45" s="98"/>
      <c r="K45" s="98"/>
      <c r="L45" s="98"/>
      <c r="M45" s="97"/>
      <c r="N45" s="97"/>
    </row>
    <row r="46" spans="1:14" ht="12.75">
      <c r="A46" s="134"/>
      <c r="B46" s="134"/>
      <c r="C46" s="98"/>
      <c r="D46" s="129"/>
      <c r="E46" s="98"/>
      <c r="F46" s="98"/>
      <c r="G46" s="97"/>
      <c r="H46" s="97"/>
      <c r="I46" s="98"/>
      <c r="J46" s="98"/>
      <c r="K46" s="98"/>
      <c r="L46" s="98"/>
      <c r="M46" s="97"/>
      <c r="N46" s="97"/>
    </row>
    <row r="47" spans="1:14" ht="12.75">
      <c r="A47" s="134"/>
      <c r="B47" s="134"/>
      <c r="C47" s="172" t="s">
        <v>62</v>
      </c>
      <c r="D47" s="172"/>
      <c r="E47" s="172"/>
      <c r="F47" s="98"/>
      <c r="G47" s="97"/>
      <c r="H47" s="97"/>
      <c r="I47" s="172" t="s">
        <v>64</v>
      </c>
      <c r="J47" s="172"/>
      <c r="K47" s="139"/>
      <c r="L47" s="139"/>
      <c r="M47" s="97"/>
      <c r="N47" s="97"/>
    </row>
    <row r="48" spans="1:14" ht="12.75">
      <c r="A48" s="127"/>
      <c r="B48" s="128"/>
      <c r="C48" s="98"/>
      <c r="D48" s="129"/>
      <c r="E48" s="98"/>
      <c r="F48" s="98"/>
      <c r="G48" s="97"/>
      <c r="H48" s="97"/>
      <c r="I48" s="97"/>
      <c r="J48" s="97"/>
      <c r="K48" s="97"/>
      <c r="L48" s="97"/>
      <c r="M48" s="97"/>
      <c r="N48" s="97"/>
    </row>
    <row r="49" spans="1:14" ht="12.75">
      <c r="A49" s="127"/>
      <c r="B49" s="128"/>
      <c r="C49" s="98"/>
      <c r="D49" s="129"/>
      <c r="E49" s="98"/>
      <c r="F49" s="98"/>
      <c r="G49" s="97"/>
      <c r="H49" s="97"/>
      <c r="I49" s="97"/>
      <c r="J49" s="97"/>
      <c r="K49" s="97"/>
      <c r="L49" s="97"/>
      <c r="M49" s="97"/>
      <c r="N49" s="97"/>
    </row>
    <row r="50" spans="1:14" ht="12.75">
      <c r="A50" s="127"/>
      <c r="B50" s="128"/>
      <c r="C50" s="98"/>
      <c r="D50" s="129"/>
      <c r="E50" s="98"/>
      <c r="F50" s="98"/>
      <c r="G50" s="97"/>
      <c r="H50" s="97"/>
      <c r="I50" s="97"/>
      <c r="J50" s="97"/>
      <c r="K50" s="97"/>
      <c r="L50" s="97"/>
      <c r="M50" s="97"/>
      <c r="N50" s="97"/>
    </row>
    <row r="51" spans="1:14" ht="12.75">
      <c r="A51" s="89"/>
      <c r="B51" s="12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ht="12.75">
      <c r="A52" s="8"/>
      <c r="B52" s="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ht="12.75">
      <c r="A53" s="8"/>
      <c r="B53" s="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2.75">
      <c r="A54" s="89"/>
      <c r="B54" s="12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.75">
      <c r="A55" s="89"/>
      <c r="B55" s="12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.75">
      <c r="A56" s="89"/>
      <c r="B56" s="12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.75">
      <c r="A57" s="89"/>
      <c r="B57" s="12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.75">
      <c r="A58" s="89"/>
      <c r="B58" s="12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.75">
      <c r="A59" s="89"/>
      <c r="B59" s="12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.75">
      <c r="A60" s="89"/>
      <c r="B60" s="12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.75">
      <c r="A61" s="89"/>
      <c r="B61" s="1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.75">
      <c r="A62" s="89"/>
      <c r="B62" s="12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.75">
      <c r="A63" s="89"/>
      <c r="B63" s="1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.75">
      <c r="A64" s="89"/>
      <c r="B64" s="12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.75">
      <c r="A65" s="89"/>
      <c r="B65" s="1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.75">
      <c r="A66" s="89"/>
      <c r="B66" s="12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.75">
      <c r="A67" s="89"/>
      <c r="B67" s="12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.75">
      <c r="A68" s="89"/>
      <c r="B68" s="12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.75">
      <c r="A69" s="89"/>
      <c r="B69" s="12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.75">
      <c r="A70" s="89"/>
      <c r="B70" s="12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ht="12.75">
      <c r="A71" s="89"/>
      <c r="B71" s="12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 ht="12.75">
      <c r="A72" s="89"/>
      <c r="B72" s="12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ht="12.75">
      <c r="A73" s="89"/>
      <c r="B73" s="12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ht="12.75">
      <c r="A74" s="89"/>
      <c r="B74" s="12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1:14" ht="12.75">
      <c r="A75" s="89"/>
      <c r="B75" s="12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ht="396.75" customHeight="1">
      <c r="A76" s="89"/>
      <c r="B76" s="12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12.75">
      <c r="A77" s="89"/>
      <c r="B77" s="12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4" ht="12.75">
      <c r="A78" s="89"/>
      <c r="B78" s="12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12.75">
      <c r="A79" s="89"/>
      <c r="B79" s="12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ht="12.75">
      <c r="A80" s="89"/>
      <c r="B80" s="12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1:14" ht="12.75">
      <c r="A81" s="89"/>
      <c r="B81" s="12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ht="12.75">
      <c r="A82" s="89"/>
      <c r="B82" s="12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ht="12.75">
      <c r="A83" s="89"/>
      <c r="B83" s="12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1:14" ht="12.75">
      <c r="A84" s="89"/>
      <c r="B84" s="12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ht="12.75">
      <c r="A85" s="89"/>
      <c r="B85" s="12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ht="12.75">
      <c r="A86" s="89"/>
      <c r="B86" s="12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1:14" ht="12.75">
      <c r="A87" s="89"/>
      <c r="B87" s="12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ht="12.75">
      <c r="A88" s="89"/>
      <c r="B88" s="12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ht="12.75">
      <c r="A89" s="89"/>
      <c r="B89" s="12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1:14" ht="12.75">
      <c r="A90" s="89"/>
      <c r="B90" s="12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ht="12.75">
      <c r="A91" s="89"/>
      <c r="B91" s="12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ht="12.75">
      <c r="A92" s="89"/>
      <c r="B92" s="12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1:14" ht="12.75">
      <c r="A93" s="89"/>
      <c r="B93" s="12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ht="12.75">
      <c r="A94" s="89"/>
      <c r="B94" s="12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ht="12.75">
      <c r="A95" s="89"/>
      <c r="B95" s="12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1:14" ht="12.75">
      <c r="A96" s="89"/>
      <c r="B96" s="12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ht="12.75">
      <c r="A97" s="89"/>
      <c r="B97" s="12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ht="12.75">
      <c r="A98" s="89"/>
      <c r="B98" s="12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1:14" ht="12.75">
      <c r="A99" s="89"/>
      <c r="B99" s="12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ht="12.75">
      <c r="A100" s="89"/>
      <c r="B100" s="12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ht="12.75">
      <c r="A101" s="89"/>
      <c r="B101" s="12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1:14" ht="12.75">
      <c r="A102" s="89"/>
      <c r="B102" s="12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2.75">
      <c r="A103" s="89"/>
      <c r="B103" s="12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ht="12.75">
      <c r="A104" s="89"/>
      <c r="B104" s="12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1:14" ht="12.75">
      <c r="A105" s="89"/>
      <c r="B105" s="12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ht="12.75">
      <c r="A106" s="89"/>
      <c r="B106" s="12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ht="12.75">
      <c r="A107" s="89"/>
      <c r="B107" s="12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4" ht="12.75">
      <c r="A108" s="89"/>
      <c r="B108" s="12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ht="12.75">
      <c r="A109" s="89"/>
      <c r="B109" s="12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ht="12.75">
      <c r="A110" s="89"/>
      <c r="B110" s="12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2.75">
      <c r="A111" s="89"/>
      <c r="B111" s="12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ht="12.75">
      <c r="A112" s="89"/>
      <c r="B112" s="12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ht="12.75">
      <c r="A113" s="89"/>
      <c r="B113" s="12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2.75">
      <c r="A114" s="89"/>
      <c r="B114" s="12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ht="12.75">
      <c r="A115" s="89"/>
      <c r="B115" s="12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2.75">
      <c r="A116" s="89"/>
      <c r="B116" s="12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6" ht="12.75">
      <c r="A117" s="89"/>
      <c r="B117" s="12"/>
      <c r="C117" s="98"/>
      <c r="D117" s="98"/>
      <c r="E117" s="98"/>
      <c r="F117" s="98"/>
    </row>
    <row r="118" spans="1:6" ht="12.75">
      <c r="A118" s="89"/>
      <c r="B118" s="12"/>
      <c r="C118" s="98"/>
      <c r="D118" s="98"/>
      <c r="E118" s="98"/>
      <c r="F118" s="98"/>
    </row>
    <row r="119" spans="1:3" ht="12.75">
      <c r="A119" s="89"/>
      <c r="B119" s="12"/>
      <c r="C119" s="98"/>
    </row>
    <row r="120" spans="1:3" ht="12.75">
      <c r="A120" s="89"/>
      <c r="B120" s="12"/>
      <c r="C120" s="98"/>
    </row>
    <row r="121" spans="1:3" ht="12.75">
      <c r="A121" s="89"/>
      <c r="B121" s="12"/>
      <c r="C121" s="98"/>
    </row>
    <row r="122" spans="1:3" ht="12.75">
      <c r="A122" s="89"/>
      <c r="B122" s="12"/>
      <c r="C122" s="98"/>
    </row>
    <row r="123" spans="1:3" ht="12.75">
      <c r="A123" s="89"/>
      <c r="B123" s="12"/>
      <c r="C123" s="98"/>
    </row>
    <row r="124" spans="1:3" ht="12.75">
      <c r="A124" s="89"/>
      <c r="B124" s="12"/>
      <c r="C124" s="98"/>
    </row>
    <row r="125" spans="1:3" ht="12.75">
      <c r="A125" s="89"/>
      <c r="B125" s="12"/>
      <c r="C125" s="98"/>
    </row>
    <row r="126" spans="1:3" ht="12.75">
      <c r="A126" s="89"/>
      <c r="B126" s="12"/>
      <c r="C126" s="98"/>
    </row>
    <row r="127" spans="1:3" ht="12.75">
      <c r="A127" s="89"/>
      <c r="B127" s="12"/>
      <c r="C127" s="98"/>
    </row>
    <row r="128" spans="1:3" ht="12.75">
      <c r="A128" s="89"/>
      <c r="B128" s="12"/>
      <c r="C128" s="98"/>
    </row>
    <row r="129" spans="1:3" ht="12.75">
      <c r="A129" s="89"/>
      <c r="B129" s="12"/>
      <c r="C129" s="98"/>
    </row>
    <row r="130" spans="1:3" ht="12.75">
      <c r="A130" s="89"/>
      <c r="B130" s="12"/>
      <c r="C130" s="98"/>
    </row>
    <row r="131" spans="1:3" ht="12.75">
      <c r="A131" s="89"/>
      <c r="B131" s="12"/>
      <c r="C131" s="98"/>
    </row>
    <row r="132" spans="1:3" ht="12.75">
      <c r="A132" s="89"/>
      <c r="B132" s="12"/>
      <c r="C132" s="98"/>
    </row>
    <row r="133" spans="1:3" ht="12.75">
      <c r="A133" s="89"/>
      <c r="B133" s="12"/>
      <c r="C133" s="98"/>
    </row>
    <row r="134" spans="1:3" ht="12.75">
      <c r="A134" s="89"/>
      <c r="B134" s="12"/>
      <c r="C134" s="98"/>
    </row>
    <row r="135" spans="1:3" ht="12.75">
      <c r="A135" s="89"/>
      <c r="B135" s="12"/>
      <c r="C135" s="98"/>
    </row>
    <row r="136" spans="1:3" ht="12.75">
      <c r="A136" s="89"/>
      <c r="B136" s="12"/>
      <c r="C136" s="98"/>
    </row>
    <row r="137" spans="1:3" ht="12.75">
      <c r="A137" s="89"/>
      <c r="B137" s="12"/>
      <c r="C137" s="98"/>
    </row>
    <row r="138" spans="1:3" ht="12.75">
      <c r="A138" s="89"/>
      <c r="B138" s="12"/>
      <c r="C138" s="98"/>
    </row>
    <row r="139" spans="1:3" ht="12.75">
      <c r="A139" s="89"/>
      <c r="B139" s="12"/>
      <c r="C139" s="98"/>
    </row>
    <row r="140" spans="1:3" ht="12.75">
      <c r="A140" s="89"/>
      <c r="B140" s="12"/>
      <c r="C140" s="98"/>
    </row>
    <row r="141" spans="1:3" ht="12.75">
      <c r="A141" s="89"/>
      <c r="B141" s="12"/>
      <c r="C141" s="98"/>
    </row>
    <row r="142" spans="1:3" ht="12.75">
      <c r="A142" s="89"/>
      <c r="B142" s="12"/>
      <c r="C142" s="98"/>
    </row>
    <row r="143" spans="1:3" ht="12.75">
      <c r="A143" s="89"/>
      <c r="B143" s="12"/>
      <c r="C143" s="98"/>
    </row>
    <row r="144" spans="1:3" ht="12.75">
      <c r="A144" s="89"/>
      <c r="B144" s="12"/>
      <c r="C144" s="98"/>
    </row>
    <row r="145" spans="1:3" ht="12.75">
      <c r="A145" s="89"/>
      <c r="B145" s="12"/>
      <c r="C145" s="98"/>
    </row>
    <row r="146" spans="1:3" ht="12.75">
      <c r="A146" s="89"/>
      <c r="B146" s="12"/>
      <c r="C146" s="98"/>
    </row>
    <row r="147" spans="1:3" ht="12.75">
      <c r="A147" s="89"/>
      <c r="B147" s="12"/>
      <c r="C147" s="98"/>
    </row>
    <row r="148" spans="1:3" ht="12.75">
      <c r="A148" s="89"/>
      <c r="B148" s="12"/>
      <c r="C148" s="98"/>
    </row>
    <row r="149" spans="1:3" ht="12.75">
      <c r="A149" s="89"/>
      <c r="B149" s="12"/>
      <c r="C149" s="98"/>
    </row>
    <row r="150" spans="1:3" ht="12.75">
      <c r="A150" s="89"/>
      <c r="B150" s="12"/>
      <c r="C150" s="98"/>
    </row>
    <row r="151" spans="1:3" ht="12.75">
      <c r="A151" s="89"/>
      <c r="B151" s="12"/>
      <c r="C151" s="98"/>
    </row>
    <row r="152" spans="1:3" ht="12.75">
      <c r="A152" s="89"/>
      <c r="B152" s="12"/>
      <c r="C152" s="98"/>
    </row>
    <row r="153" spans="1:2" ht="12.75">
      <c r="A153" s="89"/>
      <c r="B153" s="12"/>
    </row>
  </sheetData>
  <sheetProtection/>
  <mergeCells count="14">
    <mergeCell ref="C43:E43"/>
    <mergeCell ref="A23:B23"/>
    <mergeCell ref="C47:E47"/>
    <mergeCell ref="I43:J43"/>
    <mergeCell ref="I47:J47"/>
    <mergeCell ref="A43:B43"/>
    <mergeCell ref="A1:N1"/>
    <mergeCell ref="A4:B4"/>
    <mergeCell ref="A5:B5"/>
    <mergeCell ref="A6:B6"/>
    <mergeCell ref="A24:B24"/>
    <mergeCell ref="A41:B41"/>
    <mergeCell ref="A36:B36"/>
    <mergeCell ref="A40:B40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2017-04-06T10:14:47Z</cp:lastPrinted>
  <dcterms:created xsi:type="dcterms:W3CDTF">2013-09-11T11:00:21Z</dcterms:created>
  <dcterms:modified xsi:type="dcterms:W3CDTF">2017-06-06T07:34:03Z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