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600" windowHeight="1158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PRIHODA'!$A$1:$J$50</definedName>
  </definedNames>
  <calcPr fullCalcOnLoad="1"/>
</workbook>
</file>

<file path=xl/sharedStrings.xml><?xml version="1.0" encoding="utf-8"?>
<sst xmlns="http://schemas.openxmlformats.org/spreadsheetml/2006/main" count="122" uniqueCount="81">
  <si>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</si>
  <si>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</si>
  <si>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</si>
  <si>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</si>
  <si>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</si>
  <si>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</si>
  <si>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</si>
  <si>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</si>
  <si>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</si>
  <si>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</si>
  <si>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</si>
  <si>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</si>
  <si>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</si>
  <si>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</si>
  <si>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</si>
  <si>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</si>
  <si>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</si>
  <si>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</si>
  <si>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</si>
  <si>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</si>
  <si>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</si>
  <si>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</si>
  <si>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</si>
  <si>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</si>
  <si>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</si>
  <si>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</si>
  <si>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</si>
  <si>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</si>
  <si>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</si>
  <si>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</si>
  <si>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</si>
  <si>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</si>
  <si>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</si>
  <si>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</si>
  <si>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</si>
  <si>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</si>
  <si>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</si>
  <si>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</si>
  <si>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</si>
  <si>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</si>
  <si>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</si>
  <si>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</si>
  <si>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</si>
  <si>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</si>
  <si>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</si>
  <si>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Prihodi proračunskih korisnika - vlastiti prihodi</t>
  </si>
  <si>
    <t>Prihodi proračunskih korisnika - Prihodi za posebne namjene</t>
  </si>
  <si>
    <t>Naknade troškova osobama izvan radnog odnosa</t>
  </si>
  <si>
    <t>Prihodi proračunskih korisnika - prihodi za posebne namjene</t>
  </si>
  <si>
    <t>Prihodi od prodaje ili zamjenje nefinancijske imovine i naknade s naslova osiguranja</t>
  </si>
  <si>
    <t>PRORAČUNSKI KORISNIK:                                        46850 OGŠ BORISA PAPANDOPULA KUTINA</t>
  </si>
  <si>
    <t>Program:                                                                     1002 OSNOVNO ŠKOLSTVO</t>
  </si>
  <si>
    <t>Naziv aktivnosti:                                                      A100001 Redovna djelatnost unutar opsega</t>
  </si>
  <si>
    <t>Opći prihodi i primici        (prihodi od kamata)</t>
  </si>
  <si>
    <t>Naziv aktivnosti:                                                      A100002 Redovna djelatnost van opsega</t>
  </si>
  <si>
    <t>Naziv aktivnosti:                                                      A100003 Ulaganje u održavanje školskih objekata i opremu</t>
  </si>
  <si>
    <t>RASHODI ZA NABAVU NEFINANCIJSKE IMOVINE</t>
  </si>
  <si>
    <t>Rashodi za nabavu proizvedene dugotrajne imovine</t>
  </si>
  <si>
    <t>Postrojenja i oprema</t>
  </si>
  <si>
    <t>Opći prihodi i primici (prihodi od kamata)</t>
  </si>
  <si>
    <t>Pomoći           (Državni proračun)</t>
  </si>
  <si>
    <t>Pomoći                        (Državni proračun)</t>
  </si>
  <si>
    <t>Prihodi iz nadležnog proračuna- Grad Kutina</t>
  </si>
  <si>
    <t>Ravnatelj:</t>
  </si>
  <si>
    <t>Nikola Šćapec, prof.</t>
  </si>
  <si>
    <t>Predsjednik školskog odbora:</t>
  </si>
  <si>
    <t>Višak prihoda poslovanja prenesen iz 2015. godine (izvor: vlastiti prihodi)</t>
  </si>
  <si>
    <t>Višak prihoda poslovanja prenesen iz 2015. godine (izvor: prihodi za posebne namjene)</t>
  </si>
  <si>
    <t>VLASTITI IZVORI</t>
  </si>
  <si>
    <t>Rezultat poslovanja</t>
  </si>
  <si>
    <t>Manjak prihoda</t>
  </si>
  <si>
    <t>Klasa: 400-02/16-01/01</t>
  </si>
  <si>
    <t>Višak prihoda poslovanja prenesen iz 2015. godine (izvor: donacije)</t>
  </si>
  <si>
    <t>Igor Dorotić, prof.</t>
  </si>
  <si>
    <t>1. IZMJENE I DOPUNE</t>
  </si>
  <si>
    <t>Pomoći (Županijski proračun- SMŽ)</t>
  </si>
  <si>
    <t>Pomoći (Županijski proračun- SMŽ</t>
  </si>
  <si>
    <t>3. IZMJENE I DOPUNE FINANCIJSKOG PLANA OSNOVNE GLAZBENE ŠKOLE                                      BORISA PAPANDOPULA KUTINA                                                                                                            ZA 2016. I                                                                                                                                                PROJEKCIJA PLANA ZA  2017. I 2018. GODINU</t>
  </si>
  <si>
    <t>PLAN PRIHODA I PRIMITAKA- 3. IZMJENE I DOPUNE</t>
  </si>
  <si>
    <t>Ur.broj. 2176-51-16-01-03</t>
  </si>
  <si>
    <t>PLAN RASHODA I IZDATAKA- 3. IZMJENE I DOPUNE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</si>
</sst>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center" wrapText="1"/>
    </xf>
    <xf numFmtId="0" fontId="34" fillId="0" borderId="34" xfId="0" applyNumberFormat="1" applyFont="1" applyFill="1" applyBorder="1" applyAlignment="1" applyProtection="1" quotePrefix="1">
      <alignment horizontal="left"/>
      <protection/>
    </xf>
    <xf numFmtId="0" fontId="27" fillId="0" borderId="36" xfId="0" applyNumberFormat="1" applyFont="1" applyFill="1" applyBorder="1" applyAlignment="1" applyProtection="1">
      <alignment horizontal="center" wrapText="1"/>
      <protection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34" xfId="0" applyNumberFormat="1" applyFont="1" applyFill="1" applyBorder="1" applyAlignment="1" applyProtection="1">
      <alignment/>
      <protection/>
    </xf>
    <xf numFmtId="3" fontId="34" fillId="0" borderId="36" xfId="0" applyNumberFormat="1" applyFont="1" applyBorder="1" applyAlignment="1">
      <alignment horizontal="right"/>
    </xf>
    <xf numFmtId="3" fontId="34" fillId="0" borderId="36" xfId="0" applyNumberFormat="1" applyFont="1" applyFill="1" applyBorder="1" applyAlignment="1" applyProtection="1">
      <alignment horizontal="righ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34" xfId="0" applyFont="1" applyBorder="1" applyAlignment="1" quotePrefix="1">
      <alignment horizontal="left"/>
    </xf>
    <xf numFmtId="0" fontId="34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wrapText="1"/>
      <protection/>
    </xf>
    <xf numFmtId="0" fontId="35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36" xfId="0" applyNumberFormat="1" applyFont="1" applyFill="1" applyBorder="1" applyAlignment="1" applyProtection="1">
      <alignment horizontal="center" vertical="center" wrapText="1"/>
      <protection/>
    </xf>
    <xf numFmtId="1" fontId="22" fillId="49" borderId="3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5" borderId="36" xfId="0" applyNumberFormat="1" applyFont="1" applyFill="1" applyBorder="1" applyAlignment="1" applyProtection="1">
      <alignment horizontal="center" vertical="center" wrapText="1"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7" fillId="35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wrapText="1"/>
      <protection/>
    </xf>
    <xf numFmtId="4" fontId="25" fillId="0" borderId="36" xfId="0" applyNumberFormat="1" applyFont="1" applyFill="1" applyBorder="1" applyAlignment="1" applyProtection="1">
      <alignment/>
      <protection/>
    </xf>
    <xf numFmtId="4" fontId="27" fillId="0" borderId="36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>
      <alignment wrapText="1"/>
      <protection/>
    </xf>
    <xf numFmtId="4" fontId="0" fillId="0" borderId="36" xfId="0" applyNumberFormat="1" applyBorder="1" applyAlignment="1">
      <alignment wrapText="1"/>
    </xf>
    <xf numFmtId="0" fontId="40" fillId="0" borderId="36" xfId="0" applyFont="1" applyBorder="1" applyAlignment="1">
      <alignment horizontal="center" wrapText="1"/>
    </xf>
    <xf numFmtId="0" fontId="40" fillId="0" borderId="36" xfId="0" applyFont="1" applyBorder="1" applyAlignment="1">
      <alignment wrapText="1"/>
    </xf>
    <xf numFmtId="4" fontId="26" fillId="35" borderId="22" xfId="0" applyNumberFormat="1" applyFont="1" applyFill="1" applyBorder="1" applyAlignment="1" applyProtection="1">
      <alignment horizontal="center" vertical="center" wrapText="1"/>
      <protection/>
    </xf>
    <xf numFmtId="4" fontId="26" fillId="35" borderId="23" xfId="0" applyNumberFormat="1" applyFont="1" applyFill="1" applyBorder="1" applyAlignment="1" applyProtection="1">
      <alignment horizontal="center" vertical="center" wrapText="1"/>
      <protection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4" fontId="26" fillId="35" borderId="24" xfId="0" applyNumberFormat="1" applyFont="1" applyFill="1" applyBorder="1" applyAlignment="1" applyProtection="1">
      <alignment horizontal="center" vertical="center" wrapText="1"/>
      <protection/>
    </xf>
    <xf numFmtId="4" fontId="26" fillId="35" borderId="38" xfId="0" applyNumberFormat="1" applyFont="1" applyFill="1" applyBorder="1" applyAlignment="1" applyProtection="1">
      <alignment horizontal="center" vertical="center" wrapText="1"/>
      <protection/>
    </xf>
    <xf numFmtId="1" fontId="21" fillId="49" borderId="37" xfId="0" applyNumberFormat="1" applyFont="1" applyFill="1" applyBorder="1" applyAlignment="1">
      <alignment horizontal="left" wrapText="1"/>
    </xf>
    <xf numFmtId="3" fontId="25" fillId="35" borderId="22" xfId="0" applyNumberFormat="1" applyFont="1" applyFill="1" applyBorder="1" applyAlignment="1" applyProtection="1">
      <alignment horizontal="center" vertical="center" wrapText="1"/>
      <protection/>
    </xf>
    <xf numFmtId="3" fontId="27" fillId="0" borderId="36" xfId="0" applyNumberFormat="1" applyFont="1" applyFill="1" applyBorder="1" applyAlignment="1" applyProtection="1">
      <alignment wrapText="1"/>
      <protection/>
    </xf>
    <xf numFmtId="3" fontId="27" fillId="0" borderId="36" xfId="0" applyNumberFormat="1" applyFont="1" applyBorder="1" applyAlignment="1">
      <alignment/>
    </xf>
    <xf numFmtId="3" fontId="27" fillId="0" borderId="36" xfId="0" applyNumberFormat="1" applyFont="1" applyFill="1" applyBorder="1" applyAlignment="1" applyProtection="1">
      <alignment vertical="center" wrapText="1"/>
      <protection/>
    </xf>
    <xf numFmtId="4" fontId="25" fillId="35" borderId="21" xfId="0" applyNumberFormat="1" applyFont="1" applyFill="1" applyBorder="1" applyAlignment="1" applyProtection="1">
      <alignment horizontal="center" vertical="center" wrapText="1"/>
      <protection/>
    </xf>
    <xf numFmtId="4" fontId="26" fillId="35" borderId="35" xfId="0" applyNumberFormat="1" applyFont="1" applyFill="1" applyBorder="1" applyAlignment="1" applyProtection="1">
      <alignment horizontal="center" vertical="center" wrapText="1"/>
      <protection/>
    </xf>
    <xf numFmtId="1" fontId="22" fillId="0" borderId="25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1" fontId="22" fillId="49" borderId="20" xfId="0" applyNumberFormat="1" applyFont="1" applyFill="1" applyBorder="1" applyAlignment="1">
      <alignment horizontal="left" wrapText="1"/>
    </xf>
    <xf numFmtId="1" fontId="21" fillId="49" borderId="20" xfId="0" applyNumberFormat="1" applyFont="1" applyFill="1" applyBorder="1" applyAlignment="1">
      <alignment horizontal="left" wrapText="1"/>
    </xf>
    <xf numFmtId="4" fontId="26" fillId="35" borderId="39" xfId="0" applyNumberFormat="1" applyFont="1" applyFill="1" applyBorder="1" applyAlignment="1" applyProtection="1">
      <alignment horizontal="center" vertical="center" wrapText="1"/>
      <protection/>
    </xf>
    <xf numFmtId="4" fontId="26" fillId="35" borderId="40" xfId="0" applyNumberFormat="1" applyFont="1" applyFill="1" applyBorder="1" applyAlignment="1" applyProtection="1">
      <alignment horizontal="center" vertical="center" wrapText="1"/>
      <protection/>
    </xf>
    <xf numFmtId="4" fontId="26" fillId="35" borderId="41" xfId="0" applyNumberFormat="1" applyFont="1" applyFill="1" applyBorder="1" applyAlignment="1" applyProtection="1">
      <alignment horizontal="center" vertical="center" wrapText="1"/>
      <protection/>
    </xf>
    <xf numFmtId="4" fontId="26" fillId="35" borderId="42" xfId="0" applyNumberFormat="1" applyFont="1" applyFill="1" applyBorder="1" applyAlignment="1" applyProtection="1">
      <alignment horizontal="center" vertical="center" wrapText="1"/>
      <protection/>
    </xf>
    <xf numFmtId="4" fontId="26" fillId="35" borderId="43" xfId="0" applyNumberFormat="1" applyFont="1" applyFill="1" applyBorder="1" applyAlignment="1" applyProtection="1">
      <alignment horizontal="center" vertical="center" wrapText="1"/>
      <protection/>
    </xf>
    <xf numFmtId="4" fontId="26" fillId="35" borderId="44" xfId="0" applyNumberFormat="1" applyFont="1" applyFill="1" applyBorder="1" applyAlignment="1" applyProtection="1">
      <alignment horizontal="center" vertical="center" wrapText="1"/>
      <protection/>
    </xf>
    <xf numFmtId="4" fontId="26" fillId="35" borderId="45" xfId="0" applyNumberFormat="1" applyFont="1" applyFill="1" applyBorder="1" applyAlignment="1" applyProtection="1">
      <alignment horizontal="center" vertical="center" wrapText="1"/>
      <protection/>
    </xf>
    <xf numFmtId="4" fontId="26" fillId="35" borderId="46" xfId="0" applyNumberFormat="1" applyFont="1" applyFill="1" applyBorder="1" applyAlignment="1" applyProtection="1">
      <alignment horizontal="center" vertical="center" wrapText="1"/>
      <protection/>
    </xf>
    <xf numFmtId="3" fontId="25" fillId="35" borderId="44" xfId="0" applyNumberFormat="1" applyFont="1" applyFill="1" applyBorder="1" applyAlignment="1" applyProtection="1">
      <alignment horizontal="center" vertical="center" wrapText="1"/>
      <protection/>
    </xf>
    <xf numFmtId="4" fontId="27" fillId="50" borderId="36" xfId="0" applyNumberFormat="1" applyFont="1" applyFill="1" applyBorder="1" applyAlignment="1" applyProtection="1">
      <alignment/>
      <protection/>
    </xf>
    <xf numFmtId="4" fontId="27" fillId="0" borderId="36" xfId="0" applyNumberFormat="1" applyFont="1" applyBorder="1" applyAlignment="1">
      <alignment wrapText="1"/>
    </xf>
    <xf numFmtId="3" fontId="25" fillId="35" borderId="45" xfId="0" applyNumberFormat="1" applyFont="1" applyFill="1" applyBorder="1" applyAlignment="1" applyProtection="1">
      <alignment horizontal="center" vertical="center" wrapText="1"/>
      <protection/>
    </xf>
    <xf numFmtId="3" fontId="25" fillId="35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38" fillId="0" borderId="34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50" borderId="0" xfId="0" applyNumberFormat="1" applyFont="1" applyFill="1" applyBorder="1" applyAlignment="1" applyProtection="1">
      <alignment horizontal="center" vertical="center" wrapText="1"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37" fillId="0" borderId="3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39" fillId="0" borderId="35" xfId="0" applyNumberFormat="1" applyFont="1" applyFill="1" applyBorder="1" applyAlignment="1" applyProtection="1">
      <alignment horizontal="left" wrapText="1"/>
      <protection/>
    </xf>
    <xf numFmtId="0" fontId="39" fillId="0" borderId="38" xfId="0" applyNumberFormat="1" applyFont="1" applyFill="1" applyBorder="1" applyAlignment="1" applyProtection="1">
      <alignment horizontal="left" wrapText="1"/>
      <protection/>
    </xf>
    <xf numFmtId="0" fontId="27" fillId="0" borderId="35" xfId="0" applyNumberFormat="1" applyFont="1" applyFill="1" applyBorder="1" applyAlignment="1" applyProtection="1">
      <alignment horizontal="left" wrapText="1"/>
      <protection/>
    </xf>
    <xf numFmtId="0" fontId="27" fillId="0" borderId="38" xfId="0" applyNumberFormat="1" applyFont="1" applyFill="1" applyBorder="1" applyAlignment="1" applyProtection="1">
      <alignment horizontal="left" wrapText="1"/>
      <protection/>
    </xf>
    <xf numFmtId="0" fontId="27" fillId="50" borderId="35" xfId="0" applyNumberFormat="1" applyFont="1" applyFill="1" applyBorder="1" applyAlignment="1" applyProtection="1">
      <alignment horizontal="left" wrapText="1"/>
      <protection/>
    </xf>
    <xf numFmtId="0" fontId="27" fillId="50" borderId="38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19600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19600"/>
          <a:ext cx="10477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534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53400"/>
          <a:ext cx="10477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83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83.25" customHeight="1">
      <c r="A1" s="141" t="s">
        <v>77</v>
      </c>
      <c r="B1" s="141"/>
      <c r="C1" s="141"/>
      <c r="D1" s="141"/>
      <c r="E1" s="141"/>
      <c r="F1" s="141"/>
      <c r="G1" s="141"/>
      <c r="H1" s="141"/>
    </row>
    <row r="2" spans="1:8" s="63" customFormat="1" ht="25.5" customHeight="1">
      <c r="A2" s="141" t="s">
        <v>31</v>
      </c>
      <c r="B2" s="141"/>
      <c r="C2" s="141"/>
      <c r="D2" s="141"/>
      <c r="E2" s="141"/>
      <c r="F2" s="141"/>
      <c r="G2" s="152"/>
      <c r="H2" s="152"/>
    </row>
    <row r="3" spans="1:8" ht="25.5" customHeight="1" hidden="1">
      <c r="A3" s="153" t="s">
        <v>74</v>
      </c>
      <c r="B3" s="153"/>
      <c r="C3" s="153"/>
      <c r="D3" s="153"/>
      <c r="E3" s="153"/>
      <c r="F3" s="153"/>
      <c r="G3" s="153"/>
      <c r="H3" s="154"/>
    </row>
    <row r="4" spans="1:5" ht="15.75" customHeight="1">
      <c r="A4" s="64"/>
      <c r="B4" s="65"/>
      <c r="C4" s="65"/>
      <c r="D4" s="65"/>
      <c r="E4" s="65"/>
    </row>
    <row r="5" spans="1:9" ht="27.75" customHeight="1">
      <c r="A5" s="66"/>
      <c r="B5" s="67"/>
      <c r="C5" s="67"/>
      <c r="D5" s="68"/>
      <c r="E5" s="69"/>
      <c r="F5" s="70" t="s">
        <v>40</v>
      </c>
      <c r="G5" s="70" t="s">
        <v>41</v>
      </c>
      <c r="H5" s="71" t="s">
        <v>42</v>
      </c>
      <c r="I5" s="72"/>
    </row>
    <row r="6" spans="1:9" ht="27.75" customHeight="1">
      <c r="A6" s="146" t="s">
        <v>32</v>
      </c>
      <c r="B6" s="145"/>
      <c r="C6" s="145"/>
      <c r="D6" s="145"/>
      <c r="E6" s="151"/>
      <c r="F6" s="116">
        <f>F7+F8</f>
        <v>2288000</v>
      </c>
      <c r="G6" s="116">
        <f>G7+G8</f>
        <v>2564000</v>
      </c>
      <c r="H6" s="118">
        <f>H7+H8</f>
        <v>2655000</v>
      </c>
      <c r="I6" s="90"/>
    </row>
    <row r="7" spans="1:8" ht="22.5" customHeight="1">
      <c r="A7" s="146" t="s">
        <v>0</v>
      </c>
      <c r="B7" s="145"/>
      <c r="C7" s="145"/>
      <c r="D7" s="145"/>
      <c r="E7" s="151"/>
      <c r="F7" s="117">
        <f>2280000+8000</f>
        <v>2288000</v>
      </c>
      <c r="G7" s="117">
        <f>674000+1890000</f>
        <v>2564000</v>
      </c>
      <c r="H7" s="117">
        <f>765000+1890000</f>
        <v>2655000</v>
      </c>
    </row>
    <row r="8" spans="1:8" ht="22.5" customHeight="1">
      <c r="A8" s="155" t="s">
        <v>34</v>
      </c>
      <c r="B8" s="151"/>
      <c r="C8" s="151"/>
      <c r="D8" s="151"/>
      <c r="E8" s="151"/>
      <c r="F8" s="117">
        <v>0</v>
      </c>
      <c r="G8" s="117">
        <v>0</v>
      </c>
      <c r="H8" s="117">
        <v>0</v>
      </c>
    </row>
    <row r="9" spans="1:8" ht="22.5" customHeight="1">
      <c r="A9" s="91" t="s">
        <v>33</v>
      </c>
      <c r="B9" s="73"/>
      <c r="C9" s="73"/>
      <c r="D9" s="73"/>
      <c r="E9" s="73"/>
      <c r="F9" s="117">
        <f>F10+F11</f>
        <v>2300000</v>
      </c>
      <c r="G9" s="117">
        <f>G10+G11</f>
        <v>2564000</v>
      </c>
      <c r="H9" s="117">
        <f>H10+H11</f>
        <v>2655000</v>
      </c>
    </row>
    <row r="10" spans="1:8" ht="22.5" customHeight="1">
      <c r="A10" s="144" t="s">
        <v>1</v>
      </c>
      <c r="B10" s="145"/>
      <c r="C10" s="145"/>
      <c r="D10" s="145"/>
      <c r="E10" s="156"/>
      <c r="F10" s="116">
        <v>2232000</v>
      </c>
      <c r="G10" s="116">
        <f>334000+1890000</f>
        <v>2224000</v>
      </c>
      <c r="H10" s="116">
        <f>340000+1890000</f>
        <v>2230000</v>
      </c>
    </row>
    <row r="11" spans="1:8" ht="22.5" customHeight="1">
      <c r="A11" s="155" t="s">
        <v>2</v>
      </c>
      <c r="B11" s="151"/>
      <c r="C11" s="151"/>
      <c r="D11" s="151"/>
      <c r="E11" s="151"/>
      <c r="F11" s="116">
        <f>58000+2000+8000</f>
        <v>68000</v>
      </c>
      <c r="G11" s="116">
        <v>340000</v>
      </c>
      <c r="H11" s="116">
        <v>425000</v>
      </c>
    </row>
    <row r="12" spans="1:8" ht="22.5" customHeight="1">
      <c r="A12" s="144" t="s">
        <v>3</v>
      </c>
      <c r="B12" s="145"/>
      <c r="C12" s="145"/>
      <c r="D12" s="145"/>
      <c r="E12" s="145"/>
      <c r="F12" s="75">
        <f>+F6-F9</f>
        <v>-12000</v>
      </c>
      <c r="G12" s="75">
        <f>+G6-G9</f>
        <v>0</v>
      </c>
      <c r="H12" s="75">
        <f>+H6-H9</f>
        <v>0</v>
      </c>
    </row>
    <row r="13" spans="1:8" ht="25.5" customHeight="1">
      <c r="A13" s="141"/>
      <c r="B13" s="142"/>
      <c r="C13" s="142"/>
      <c r="D13" s="142"/>
      <c r="E13" s="142"/>
      <c r="F13" s="143"/>
      <c r="G13" s="143"/>
      <c r="H13" s="143"/>
    </row>
    <row r="14" spans="1:8" ht="27.75" customHeight="1">
      <c r="A14" s="66"/>
      <c r="B14" s="67"/>
      <c r="C14" s="67"/>
      <c r="D14" s="68"/>
      <c r="E14" s="69"/>
      <c r="F14" s="70" t="s">
        <v>40</v>
      </c>
      <c r="G14" s="70" t="s">
        <v>41</v>
      </c>
      <c r="H14" s="71" t="s">
        <v>42</v>
      </c>
    </row>
    <row r="15" spans="1:8" ht="22.5" customHeight="1">
      <c r="A15" s="147" t="s">
        <v>4</v>
      </c>
      <c r="B15" s="148"/>
      <c r="C15" s="148"/>
      <c r="D15" s="148"/>
      <c r="E15" s="149"/>
      <c r="F15" s="77">
        <v>12000</v>
      </c>
      <c r="G15" s="77">
        <v>0</v>
      </c>
      <c r="H15" s="75">
        <v>0</v>
      </c>
    </row>
    <row r="16" spans="1:8" s="58" customFormat="1" ht="25.5" customHeight="1">
      <c r="A16" s="150"/>
      <c r="B16" s="142"/>
      <c r="C16" s="142"/>
      <c r="D16" s="142"/>
      <c r="E16" s="142"/>
      <c r="F16" s="143"/>
      <c r="G16" s="143"/>
      <c r="H16" s="143"/>
    </row>
    <row r="17" spans="1:8" s="58" customFormat="1" ht="27.75" customHeight="1">
      <c r="A17" s="66"/>
      <c r="B17" s="67"/>
      <c r="C17" s="67"/>
      <c r="D17" s="68"/>
      <c r="E17" s="69"/>
      <c r="F17" s="70" t="s">
        <v>40</v>
      </c>
      <c r="G17" s="70" t="s">
        <v>41</v>
      </c>
      <c r="H17" s="71" t="s">
        <v>42</v>
      </c>
    </row>
    <row r="18" spans="1:8" s="58" customFormat="1" ht="22.5" customHeight="1">
      <c r="A18" s="146" t="s">
        <v>5</v>
      </c>
      <c r="B18" s="145"/>
      <c r="C18" s="145"/>
      <c r="D18" s="145"/>
      <c r="E18" s="145"/>
      <c r="F18" s="74"/>
      <c r="G18" s="74"/>
      <c r="H18" s="74"/>
    </row>
    <row r="19" spans="1:8" s="58" customFormat="1" ht="22.5" customHeight="1">
      <c r="A19" s="146" t="s">
        <v>6</v>
      </c>
      <c r="B19" s="145"/>
      <c r="C19" s="145"/>
      <c r="D19" s="145"/>
      <c r="E19" s="145"/>
      <c r="F19" s="74"/>
      <c r="G19" s="74"/>
      <c r="H19" s="74"/>
    </row>
    <row r="20" spans="1:8" s="58" customFormat="1" ht="22.5" customHeight="1">
      <c r="A20" s="144" t="s">
        <v>7</v>
      </c>
      <c r="B20" s="145"/>
      <c r="C20" s="145"/>
      <c r="D20" s="145"/>
      <c r="E20" s="145"/>
      <c r="F20" s="74"/>
      <c r="G20" s="74"/>
      <c r="H20" s="74"/>
    </row>
    <row r="21" spans="1:8" s="58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8" customFormat="1" ht="22.5" customHeight="1">
      <c r="A22" s="144" t="s">
        <v>8</v>
      </c>
      <c r="B22" s="145"/>
      <c r="C22" s="145"/>
      <c r="D22" s="145"/>
      <c r="E22" s="145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8" customFormat="1" ht="18" customHeight="1">
      <c r="A23" s="82"/>
      <c r="B23" s="65"/>
      <c r="C23" s="65"/>
      <c r="D23" s="65"/>
      <c r="E23" s="6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31">
      <selection activeCell="H9" sqref="H9"/>
    </sheetView>
  </sheetViews>
  <sheetFormatPr defaultColWidth="11.421875" defaultRowHeight="12.75"/>
  <cols>
    <col min="1" max="1" width="16.00390625" style="28" customWidth="1"/>
    <col min="2" max="3" width="17.57421875" style="28" customWidth="1"/>
    <col min="4" max="4" width="17.57421875" style="59" customWidth="1"/>
    <col min="5" max="6" width="17.57421875" style="2" customWidth="1"/>
    <col min="7" max="7" width="15.28125" style="2" customWidth="1"/>
    <col min="8" max="8" width="12.57421875" style="2" customWidth="1"/>
    <col min="9" max="10" width="17.57421875" style="2" customWidth="1"/>
    <col min="11" max="11" width="7.8515625" style="2" customWidth="1"/>
    <col min="12" max="12" width="14.28125" style="2" customWidth="1"/>
    <col min="13" max="13" width="7.8515625" style="2" customWidth="1"/>
    <col min="14" max="16384" width="11.421875" style="2" customWidth="1"/>
  </cols>
  <sheetData>
    <row r="1" spans="1:10" ht="24" customHeight="1">
      <c r="A1" s="141" t="s">
        <v>78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1" customFormat="1" ht="13.5" thickBot="1">
      <c r="A2" s="7"/>
      <c r="J2" s="8" t="s">
        <v>9</v>
      </c>
    </row>
    <row r="3" spans="1:10" s="1" customFormat="1" ht="26.25" thickBot="1">
      <c r="A3" s="88" t="s">
        <v>10</v>
      </c>
      <c r="B3" s="165" t="s">
        <v>14</v>
      </c>
      <c r="C3" s="161"/>
      <c r="D3" s="161"/>
      <c r="E3" s="161"/>
      <c r="F3" s="161"/>
      <c r="G3" s="161"/>
      <c r="H3" s="161"/>
      <c r="I3" s="161"/>
      <c r="J3" s="162"/>
    </row>
    <row r="4" spans="1:10" s="1" customFormat="1" ht="57" thickBot="1">
      <c r="A4" s="125" t="s">
        <v>11</v>
      </c>
      <c r="B4" s="127" t="s">
        <v>59</v>
      </c>
      <c r="C4" s="128" t="s">
        <v>62</v>
      </c>
      <c r="D4" s="128" t="s">
        <v>48</v>
      </c>
      <c r="E4" s="128" t="s">
        <v>45</v>
      </c>
      <c r="F4" s="128" t="s">
        <v>61</v>
      </c>
      <c r="G4" s="128" t="s">
        <v>75</v>
      </c>
      <c r="H4" s="128" t="s">
        <v>18</v>
      </c>
      <c r="I4" s="129" t="s">
        <v>49</v>
      </c>
      <c r="J4" s="130" t="s">
        <v>12</v>
      </c>
    </row>
    <row r="5" spans="1:10" s="1" customFormat="1" ht="12.75">
      <c r="A5" s="114">
        <v>636</v>
      </c>
      <c r="B5" s="131"/>
      <c r="C5" s="132"/>
      <c r="D5" s="132"/>
      <c r="E5" s="132"/>
      <c r="F5" s="135">
        <v>1890000</v>
      </c>
      <c r="G5" s="138">
        <v>7000</v>
      </c>
      <c r="H5" s="133"/>
      <c r="I5" s="133"/>
      <c r="J5" s="134"/>
    </row>
    <row r="6" spans="1:10" s="1" customFormat="1" ht="12.75">
      <c r="A6" s="126">
        <v>641</v>
      </c>
      <c r="B6" s="119">
        <v>1000</v>
      </c>
      <c r="C6" s="105"/>
      <c r="D6" s="105"/>
      <c r="E6" s="105"/>
      <c r="F6" s="115"/>
      <c r="G6" s="139"/>
      <c r="H6" s="106"/>
      <c r="I6" s="106"/>
      <c r="J6" s="112"/>
    </row>
    <row r="7" spans="1:10" s="1" customFormat="1" ht="12.75">
      <c r="A7" s="10">
        <v>652</v>
      </c>
      <c r="B7" s="107"/>
      <c r="C7" s="12"/>
      <c r="D7" s="108">
        <v>255000</v>
      </c>
      <c r="E7" s="109"/>
      <c r="F7" s="109"/>
      <c r="G7" s="110"/>
      <c r="H7" s="110"/>
      <c r="I7" s="110"/>
      <c r="J7" s="111"/>
    </row>
    <row r="8" spans="1:10" s="1" customFormat="1" ht="12.75">
      <c r="A8" s="10">
        <v>661</v>
      </c>
      <c r="B8" s="11"/>
      <c r="C8" s="12"/>
      <c r="D8" s="12"/>
      <c r="E8" s="12">
        <v>8000</v>
      </c>
      <c r="F8" s="12"/>
      <c r="G8" s="13"/>
      <c r="H8" s="13"/>
      <c r="I8" s="13"/>
      <c r="J8" s="14"/>
    </row>
    <row r="9" spans="1:10" s="1" customFormat="1" ht="12.75">
      <c r="A9" s="10">
        <v>663</v>
      </c>
      <c r="B9" s="11"/>
      <c r="C9" s="12"/>
      <c r="D9" s="12"/>
      <c r="E9" s="12"/>
      <c r="F9" s="12"/>
      <c r="G9" s="13"/>
      <c r="H9" s="13">
        <v>8000</v>
      </c>
      <c r="I9" s="13"/>
      <c r="J9" s="14"/>
    </row>
    <row r="10" spans="1:10" s="1" customFormat="1" ht="12.75">
      <c r="A10" s="10">
        <v>671</v>
      </c>
      <c r="B10" s="11"/>
      <c r="C10" s="12">
        <v>119000</v>
      </c>
      <c r="D10" s="12"/>
      <c r="E10" s="12"/>
      <c r="F10" s="12"/>
      <c r="G10" s="13"/>
      <c r="H10" s="13"/>
      <c r="I10" s="13"/>
      <c r="J10" s="14"/>
    </row>
    <row r="11" spans="1:10" s="1" customFormat="1" ht="12.75">
      <c r="A11" s="15"/>
      <c r="B11" s="11"/>
      <c r="C11" s="12"/>
      <c r="D11" s="12"/>
      <c r="E11" s="12"/>
      <c r="F11" s="12"/>
      <c r="G11" s="13"/>
      <c r="H11" s="13"/>
      <c r="I11" s="13"/>
      <c r="J11" s="14"/>
    </row>
    <row r="12" spans="1:10" s="1" customFormat="1" ht="12.75">
      <c r="A12" s="16"/>
      <c r="B12" s="11"/>
      <c r="C12" s="12"/>
      <c r="D12" s="12"/>
      <c r="E12" s="12"/>
      <c r="F12" s="12"/>
      <c r="G12" s="13"/>
      <c r="H12" s="13"/>
      <c r="I12" s="13"/>
      <c r="J12" s="14"/>
    </row>
    <row r="13" spans="1:10" s="1" customFormat="1" ht="12.75">
      <c r="A13" s="16"/>
      <c r="B13" s="11"/>
      <c r="C13" s="12"/>
      <c r="D13" s="12"/>
      <c r="E13" s="12"/>
      <c r="F13" s="12"/>
      <c r="G13" s="13"/>
      <c r="H13" s="13"/>
      <c r="I13" s="13"/>
      <c r="J13" s="14"/>
    </row>
    <row r="14" spans="1:10" s="1" customFormat="1" ht="12.75">
      <c r="A14" s="16"/>
      <c r="B14" s="11"/>
      <c r="C14" s="12"/>
      <c r="D14" s="12"/>
      <c r="E14" s="12"/>
      <c r="F14" s="12"/>
      <c r="G14" s="13"/>
      <c r="H14" s="13"/>
      <c r="I14" s="13"/>
      <c r="J14" s="14"/>
    </row>
    <row r="15" spans="1:10" s="1" customFormat="1" ht="12.75">
      <c r="A15" s="16"/>
      <c r="B15" s="11"/>
      <c r="C15" s="12"/>
      <c r="D15" s="12"/>
      <c r="E15" s="12"/>
      <c r="F15" s="12"/>
      <c r="G15" s="13"/>
      <c r="H15" s="13"/>
      <c r="I15" s="13"/>
      <c r="J15" s="14"/>
    </row>
    <row r="16" spans="1:10" s="1" customFormat="1" ht="13.5" thickBot="1">
      <c r="A16" s="17"/>
      <c r="B16" s="18"/>
      <c r="C16" s="19"/>
      <c r="D16" s="19"/>
      <c r="E16" s="19"/>
      <c r="F16" s="19"/>
      <c r="G16" s="20"/>
      <c r="H16" s="20"/>
      <c r="I16" s="20"/>
      <c r="J16" s="21"/>
    </row>
    <row r="17" spans="1:10" s="1" customFormat="1" ht="30" customHeight="1" thickBot="1">
      <c r="A17" s="22" t="s">
        <v>13</v>
      </c>
      <c r="B17" s="23">
        <f>B6</f>
        <v>1000</v>
      </c>
      <c r="C17" s="23">
        <f>C7+C8+C10</f>
        <v>119000</v>
      </c>
      <c r="D17" s="23">
        <f>D7+D8+D10</f>
        <v>255000</v>
      </c>
      <c r="E17" s="23">
        <f>E7+E8+E10</f>
        <v>8000</v>
      </c>
      <c r="F17" s="23">
        <f>F5</f>
        <v>1890000</v>
      </c>
      <c r="G17" s="23">
        <f>G5</f>
        <v>7000</v>
      </c>
      <c r="H17" s="24">
        <f>H9</f>
        <v>8000</v>
      </c>
      <c r="I17" s="26">
        <v>0</v>
      </c>
      <c r="J17" s="26">
        <v>0</v>
      </c>
    </row>
    <row r="18" spans="1:10" s="1" customFormat="1" ht="28.5" customHeight="1" thickBot="1">
      <c r="A18" s="22" t="s">
        <v>15</v>
      </c>
      <c r="B18" s="157">
        <f>B17+C17+D17+E17+F17+G17+H17</f>
        <v>2288000</v>
      </c>
      <c r="C18" s="158"/>
      <c r="D18" s="158"/>
      <c r="E18" s="158"/>
      <c r="F18" s="158"/>
      <c r="G18" s="158"/>
      <c r="H18" s="158"/>
      <c r="I18" s="158"/>
      <c r="J18" s="159"/>
    </row>
    <row r="19" spans="1:10" ht="13.5" thickBot="1">
      <c r="A19" s="4"/>
      <c r="B19" s="4"/>
      <c r="C19" s="4"/>
      <c r="D19" s="5"/>
      <c r="E19" s="27"/>
      <c r="J19" s="8"/>
    </row>
    <row r="20" spans="1:10" ht="24" customHeight="1" thickBot="1">
      <c r="A20" s="89" t="s">
        <v>10</v>
      </c>
      <c r="B20" s="160" t="s">
        <v>35</v>
      </c>
      <c r="C20" s="161"/>
      <c r="D20" s="161"/>
      <c r="E20" s="161"/>
      <c r="F20" s="161"/>
      <c r="G20" s="161"/>
      <c r="H20" s="161"/>
      <c r="I20" s="161"/>
      <c r="J20" s="162"/>
    </row>
    <row r="21" spans="1:10" ht="57" thickBot="1">
      <c r="A21" s="121" t="s">
        <v>11</v>
      </c>
      <c r="B21" s="113" t="s">
        <v>59</v>
      </c>
      <c r="C21" s="128" t="s">
        <v>62</v>
      </c>
      <c r="D21" s="94" t="s">
        <v>46</v>
      </c>
      <c r="E21" s="94" t="s">
        <v>45</v>
      </c>
      <c r="F21" s="94" t="s">
        <v>61</v>
      </c>
      <c r="G21" s="94" t="s">
        <v>76</v>
      </c>
      <c r="H21" s="94" t="s">
        <v>18</v>
      </c>
      <c r="I21" s="120" t="s">
        <v>49</v>
      </c>
      <c r="J21" s="9" t="s">
        <v>12</v>
      </c>
    </row>
    <row r="22" spans="1:10" s="1" customFormat="1" ht="12.75">
      <c r="A22" s="114">
        <v>63</v>
      </c>
      <c r="B22" s="131"/>
      <c r="C22" s="132"/>
      <c r="D22" s="132"/>
      <c r="E22" s="132"/>
      <c r="F22" s="135">
        <v>1890000</v>
      </c>
      <c r="G22" s="138"/>
      <c r="H22" s="133"/>
      <c r="I22" s="133"/>
      <c r="J22" s="134"/>
    </row>
    <row r="23" spans="1:10" ht="12.75">
      <c r="A23" s="10">
        <v>64</v>
      </c>
      <c r="B23" s="109">
        <v>1000</v>
      </c>
      <c r="C23" s="12"/>
      <c r="D23" s="108"/>
      <c r="E23" s="109"/>
      <c r="G23" s="140"/>
      <c r="H23" s="110"/>
      <c r="I23" s="110"/>
      <c r="J23" s="111"/>
    </row>
    <row r="24" spans="1:10" ht="12.75">
      <c r="A24" s="10">
        <v>65</v>
      </c>
      <c r="B24" s="107"/>
      <c r="C24" s="12"/>
      <c r="D24" s="108">
        <v>285000</v>
      </c>
      <c r="E24" s="109"/>
      <c r="F24" s="109"/>
      <c r="G24" s="110"/>
      <c r="H24" s="110"/>
      <c r="I24" s="110"/>
      <c r="J24" s="111"/>
    </row>
    <row r="25" spans="1:10" ht="12.75">
      <c r="A25" s="10">
        <v>66</v>
      </c>
      <c r="B25" s="11"/>
      <c r="C25" s="12"/>
      <c r="D25" s="12"/>
      <c r="E25" s="12">
        <v>9000</v>
      </c>
      <c r="F25" s="12"/>
      <c r="G25" s="13"/>
      <c r="H25" s="13"/>
      <c r="I25" s="13"/>
      <c r="J25" s="14"/>
    </row>
    <row r="26" spans="1:10" ht="12.75">
      <c r="A26" s="10">
        <v>67</v>
      </c>
      <c r="B26" s="11"/>
      <c r="C26" s="12">
        <v>379000</v>
      </c>
      <c r="D26" s="12"/>
      <c r="E26" s="12"/>
      <c r="F26" s="12"/>
      <c r="G26" s="13"/>
      <c r="H26" s="13"/>
      <c r="I26" s="13"/>
      <c r="J26" s="14"/>
    </row>
    <row r="27" spans="1:10" ht="12.75">
      <c r="A27" s="15"/>
      <c r="B27" s="11"/>
      <c r="C27" s="12"/>
      <c r="D27" s="12"/>
      <c r="E27" s="12"/>
      <c r="F27" s="12"/>
      <c r="G27" s="13"/>
      <c r="H27" s="13"/>
      <c r="I27" s="13"/>
      <c r="J27" s="14"/>
    </row>
    <row r="28" spans="1:10" ht="12.75">
      <c r="A28" s="16"/>
      <c r="B28" s="11"/>
      <c r="C28" s="12"/>
      <c r="D28" s="12"/>
      <c r="E28" s="12"/>
      <c r="F28" s="12"/>
      <c r="G28" s="13"/>
      <c r="H28" s="13"/>
      <c r="I28" s="13"/>
      <c r="J28" s="14"/>
    </row>
    <row r="29" spans="1:10" ht="12.75">
      <c r="A29" s="16"/>
      <c r="B29" s="11"/>
      <c r="C29" s="12"/>
      <c r="D29" s="12"/>
      <c r="E29" s="12"/>
      <c r="F29" s="12"/>
      <c r="G29" s="13"/>
      <c r="H29" s="13"/>
      <c r="I29" s="13"/>
      <c r="J29" s="14"/>
    </row>
    <row r="30" spans="1:10" ht="12.75">
      <c r="A30" s="16"/>
      <c r="B30" s="11"/>
      <c r="C30" s="12"/>
      <c r="D30" s="12"/>
      <c r="E30" s="12"/>
      <c r="F30" s="12"/>
      <c r="G30" s="13"/>
      <c r="H30" s="13"/>
      <c r="I30" s="13"/>
      <c r="J30" s="14"/>
    </row>
    <row r="31" spans="1:10" ht="12.75">
      <c r="A31" s="16"/>
      <c r="B31" s="11"/>
      <c r="C31" s="12"/>
      <c r="D31" s="12"/>
      <c r="E31" s="12"/>
      <c r="F31" s="12"/>
      <c r="G31" s="13"/>
      <c r="H31" s="13"/>
      <c r="I31" s="13"/>
      <c r="J31" s="14"/>
    </row>
    <row r="32" spans="1:10" ht="13.5" thickBot="1">
      <c r="A32" s="17"/>
      <c r="B32" s="18"/>
      <c r="C32" s="19"/>
      <c r="D32" s="19"/>
      <c r="E32" s="19"/>
      <c r="F32" s="19"/>
      <c r="G32" s="20"/>
      <c r="H32" s="20"/>
      <c r="I32" s="20"/>
      <c r="J32" s="21"/>
    </row>
    <row r="33" spans="1:10" s="1" customFormat="1" ht="30" customHeight="1" thickBot="1">
      <c r="A33" s="22" t="s">
        <v>13</v>
      </c>
      <c r="B33" s="23">
        <f>B23</f>
        <v>1000</v>
      </c>
      <c r="C33" s="24">
        <f>C26</f>
        <v>379000</v>
      </c>
      <c r="D33" s="25">
        <f>D24</f>
        <v>285000</v>
      </c>
      <c r="E33" s="24">
        <f>E25</f>
        <v>9000</v>
      </c>
      <c r="F33" s="25">
        <f>F22</f>
        <v>1890000</v>
      </c>
      <c r="G33" s="25"/>
      <c r="H33" s="24">
        <v>0</v>
      </c>
      <c r="I33" s="26">
        <v>0</v>
      </c>
      <c r="J33" s="26">
        <v>0</v>
      </c>
    </row>
    <row r="34" spans="1:10" s="1" customFormat="1" ht="28.5" customHeight="1" thickBot="1">
      <c r="A34" s="22" t="s">
        <v>38</v>
      </c>
      <c r="B34" s="157">
        <f>B33+C33+D33+E33+F33+H33+J33</f>
        <v>2564000</v>
      </c>
      <c r="C34" s="158"/>
      <c r="D34" s="158"/>
      <c r="E34" s="158"/>
      <c r="F34" s="158"/>
      <c r="G34" s="158"/>
      <c r="H34" s="158"/>
      <c r="I34" s="158"/>
      <c r="J34" s="159"/>
    </row>
    <row r="35" spans="4:5" ht="13.5" thickBot="1">
      <c r="D35" s="29"/>
      <c r="E35" s="30"/>
    </row>
    <row r="36" spans="1:10" ht="26.25" thickBot="1">
      <c r="A36" s="89" t="s">
        <v>10</v>
      </c>
      <c r="B36" s="160" t="s">
        <v>37</v>
      </c>
      <c r="C36" s="161"/>
      <c r="D36" s="161"/>
      <c r="E36" s="161"/>
      <c r="F36" s="161"/>
      <c r="G36" s="161"/>
      <c r="H36" s="161"/>
      <c r="I36" s="161"/>
      <c r="J36" s="162"/>
    </row>
    <row r="37" spans="1:10" ht="57" thickBot="1">
      <c r="A37" s="121" t="s">
        <v>11</v>
      </c>
      <c r="B37" s="113" t="s">
        <v>59</v>
      </c>
      <c r="C37" s="128" t="s">
        <v>62</v>
      </c>
      <c r="D37" s="94" t="s">
        <v>46</v>
      </c>
      <c r="E37" s="94" t="s">
        <v>45</v>
      </c>
      <c r="F37" s="94" t="s">
        <v>61</v>
      </c>
      <c r="G37" s="94" t="s">
        <v>76</v>
      </c>
      <c r="H37" s="94" t="s">
        <v>18</v>
      </c>
      <c r="I37" s="120" t="s">
        <v>49</v>
      </c>
      <c r="J37" s="9" t="s">
        <v>12</v>
      </c>
    </row>
    <row r="38" spans="1:10" s="1" customFormat="1" ht="12.75">
      <c r="A38" s="114">
        <v>63</v>
      </c>
      <c r="B38" s="131"/>
      <c r="C38" s="132"/>
      <c r="D38" s="132"/>
      <c r="E38" s="132"/>
      <c r="F38" s="135">
        <v>1890000</v>
      </c>
      <c r="G38" s="138"/>
      <c r="H38" s="133"/>
      <c r="I38" s="133"/>
      <c r="J38" s="134"/>
    </row>
    <row r="39" spans="1:10" ht="12.75">
      <c r="A39" s="10">
        <v>64</v>
      </c>
      <c r="B39" s="109">
        <v>1000</v>
      </c>
      <c r="C39" s="12"/>
      <c r="D39" s="108"/>
      <c r="E39" s="109"/>
      <c r="G39" s="140"/>
      <c r="H39" s="110"/>
      <c r="I39" s="110"/>
      <c r="J39" s="111"/>
    </row>
    <row r="40" spans="1:10" ht="12.75">
      <c r="A40" s="10">
        <v>65</v>
      </c>
      <c r="B40" s="107"/>
      <c r="C40" s="12"/>
      <c r="D40" s="108">
        <v>325000</v>
      </c>
      <c r="E40" s="109"/>
      <c r="F40" s="109"/>
      <c r="G40" s="110"/>
      <c r="H40" s="110"/>
      <c r="I40" s="110"/>
      <c r="J40" s="111"/>
    </row>
    <row r="41" spans="1:10" ht="12.75">
      <c r="A41" s="10">
        <v>66</v>
      </c>
      <c r="B41" s="11"/>
      <c r="C41" s="12"/>
      <c r="D41" s="12"/>
      <c r="E41" s="12">
        <v>10000</v>
      </c>
      <c r="F41" s="12"/>
      <c r="G41" s="13"/>
      <c r="H41" s="13"/>
      <c r="I41" s="13"/>
      <c r="J41" s="14"/>
    </row>
    <row r="42" spans="1:10" ht="12.75">
      <c r="A42" s="10">
        <v>67</v>
      </c>
      <c r="B42" s="11"/>
      <c r="C42" s="12">
        <v>429000</v>
      </c>
      <c r="D42" s="12"/>
      <c r="E42" s="12"/>
      <c r="F42" s="12"/>
      <c r="G42" s="13"/>
      <c r="H42" s="13"/>
      <c r="I42" s="13"/>
      <c r="J42" s="14"/>
    </row>
    <row r="43" spans="1:10" ht="12.75">
      <c r="A43" s="15"/>
      <c r="B43" s="11"/>
      <c r="C43" s="12"/>
      <c r="D43" s="12"/>
      <c r="E43" s="12"/>
      <c r="F43" s="12"/>
      <c r="G43" s="13"/>
      <c r="H43" s="13"/>
      <c r="I43" s="13"/>
      <c r="J43" s="14"/>
    </row>
    <row r="44" spans="1:10" ht="12.75">
      <c r="A44" s="16"/>
      <c r="B44" s="11"/>
      <c r="C44" s="12"/>
      <c r="D44" s="12"/>
      <c r="E44" s="12"/>
      <c r="F44" s="12"/>
      <c r="G44" s="13"/>
      <c r="H44" s="13"/>
      <c r="I44" s="13"/>
      <c r="J44" s="14"/>
    </row>
    <row r="45" spans="1:10" ht="13.5" customHeight="1">
      <c r="A45" s="16"/>
      <c r="B45" s="11"/>
      <c r="C45" s="12"/>
      <c r="D45" s="12"/>
      <c r="E45" s="12"/>
      <c r="F45" s="12"/>
      <c r="G45" s="13"/>
      <c r="H45" s="13"/>
      <c r="I45" s="13"/>
      <c r="J45" s="14"/>
    </row>
    <row r="46" spans="1:10" ht="13.5" customHeight="1">
      <c r="A46" s="16"/>
      <c r="B46" s="11"/>
      <c r="C46" s="12"/>
      <c r="D46" s="12"/>
      <c r="E46" s="12"/>
      <c r="F46" s="12"/>
      <c r="G46" s="13"/>
      <c r="H46" s="13"/>
      <c r="I46" s="13"/>
      <c r="J46" s="14"/>
    </row>
    <row r="47" spans="1:10" ht="13.5" customHeight="1">
      <c r="A47" s="16"/>
      <c r="B47" s="11"/>
      <c r="C47" s="12"/>
      <c r="D47" s="12"/>
      <c r="E47" s="12"/>
      <c r="F47" s="12"/>
      <c r="G47" s="13"/>
      <c r="H47" s="13"/>
      <c r="I47" s="13"/>
      <c r="J47" s="14"/>
    </row>
    <row r="48" spans="1:10" ht="13.5" thickBot="1">
      <c r="A48" s="17"/>
      <c r="B48" s="18"/>
      <c r="C48" s="19"/>
      <c r="D48" s="19"/>
      <c r="E48" s="19"/>
      <c r="F48" s="19"/>
      <c r="G48" s="20"/>
      <c r="H48" s="20"/>
      <c r="I48" s="20"/>
      <c r="J48" s="21"/>
    </row>
    <row r="49" spans="1:10" s="1" customFormat="1" ht="30" customHeight="1" thickBot="1">
      <c r="A49" s="22" t="s">
        <v>13</v>
      </c>
      <c r="B49" s="23">
        <f>B39</f>
        <v>1000</v>
      </c>
      <c r="C49" s="24">
        <f>C42</f>
        <v>429000</v>
      </c>
      <c r="D49" s="25">
        <f>D40</f>
        <v>325000</v>
      </c>
      <c r="E49" s="24">
        <f>E41</f>
        <v>10000</v>
      </c>
      <c r="F49" s="25">
        <f>F38</f>
        <v>1890000</v>
      </c>
      <c r="G49" s="25"/>
      <c r="H49" s="24">
        <v>0</v>
      </c>
      <c r="I49" s="26">
        <v>0</v>
      </c>
      <c r="J49" s="26">
        <v>0</v>
      </c>
    </row>
    <row r="50" spans="1:10" s="1" customFormat="1" ht="28.5" customHeight="1" thickBot="1">
      <c r="A50" s="22" t="s">
        <v>39</v>
      </c>
      <c r="B50" s="157">
        <f>B49+C49+D49+E49+F49+H49+J49</f>
        <v>2655000</v>
      </c>
      <c r="C50" s="158"/>
      <c r="D50" s="158"/>
      <c r="E50" s="158"/>
      <c r="F50" s="158"/>
      <c r="G50" s="158"/>
      <c r="H50" s="158"/>
      <c r="I50" s="158"/>
      <c r="J50" s="159"/>
    </row>
    <row r="51" spans="3:5" ht="13.5" customHeight="1">
      <c r="C51" s="31"/>
      <c r="D51" s="29"/>
      <c r="E51" s="32"/>
    </row>
    <row r="52" spans="3:5" ht="13.5" customHeight="1">
      <c r="C52" s="31"/>
      <c r="D52" s="33"/>
      <c r="E52" s="34"/>
    </row>
    <row r="53" spans="4:5" ht="13.5" customHeight="1">
      <c r="D53" s="35"/>
      <c r="E53" s="36"/>
    </row>
    <row r="54" spans="4:5" ht="13.5" customHeight="1">
      <c r="D54" s="37"/>
      <c r="E54" s="38"/>
    </row>
    <row r="55" spans="4:5" ht="13.5" customHeight="1">
      <c r="D55" s="29"/>
      <c r="E55" s="30"/>
    </row>
    <row r="56" spans="3:5" ht="28.5" customHeight="1">
      <c r="C56" s="31"/>
      <c r="D56" s="29"/>
      <c r="E56" s="39"/>
    </row>
    <row r="57" spans="3:5" ht="13.5" customHeight="1">
      <c r="C57" s="31"/>
      <c r="D57" s="29"/>
      <c r="E57" s="34"/>
    </row>
    <row r="58" spans="4:5" ht="13.5" customHeight="1">
      <c r="D58" s="29"/>
      <c r="E58" s="30"/>
    </row>
    <row r="59" spans="4:5" ht="13.5" customHeight="1">
      <c r="D59" s="29"/>
      <c r="E59" s="38"/>
    </row>
    <row r="60" spans="4:5" ht="13.5" customHeight="1">
      <c r="D60" s="29"/>
      <c r="E60" s="30"/>
    </row>
    <row r="61" spans="4:5" ht="22.5" customHeight="1">
      <c r="D61" s="29"/>
      <c r="E61" s="40"/>
    </row>
    <row r="62" spans="4:5" ht="13.5" customHeight="1">
      <c r="D62" s="35"/>
      <c r="E62" s="36"/>
    </row>
    <row r="63" spans="2:5" ht="13.5" customHeight="1">
      <c r="B63" s="31"/>
      <c r="D63" s="35"/>
      <c r="E63" s="41"/>
    </row>
    <row r="64" spans="3:5" ht="13.5" customHeight="1">
      <c r="C64" s="31"/>
      <c r="D64" s="35"/>
      <c r="E64" s="42"/>
    </row>
    <row r="65" spans="3:5" ht="13.5" customHeight="1">
      <c r="C65" s="31"/>
      <c r="D65" s="37"/>
      <c r="E65" s="34"/>
    </row>
    <row r="66" spans="4:5" ht="13.5" customHeight="1">
      <c r="D66" s="29"/>
      <c r="E66" s="30"/>
    </row>
    <row r="67" spans="2:5" ht="13.5" customHeight="1">
      <c r="B67" s="31"/>
      <c r="D67" s="29"/>
      <c r="E67" s="32"/>
    </row>
    <row r="68" spans="3:5" ht="13.5" customHeight="1">
      <c r="C68" s="31"/>
      <c r="D68" s="29"/>
      <c r="E68" s="41"/>
    </row>
    <row r="69" spans="3:5" ht="13.5" customHeight="1">
      <c r="C69" s="31"/>
      <c r="D69" s="37"/>
      <c r="E69" s="34"/>
    </row>
    <row r="70" spans="4:5" ht="13.5" customHeight="1">
      <c r="D70" s="35"/>
      <c r="E70" s="30"/>
    </row>
    <row r="71" spans="3:5" ht="13.5" customHeight="1">
      <c r="C71" s="31"/>
      <c r="D71" s="35"/>
      <c r="E71" s="41"/>
    </row>
    <row r="72" spans="4:5" ht="22.5" customHeight="1">
      <c r="D72" s="37"/>
      <c r="E72" s="40"/>
    </row>
    <row r="73" spans="4:5" ht="13.5" customHeight="1">
      <c r="D73" s="29"/>
      <c r="E73" s="30"/>
    </row>
    <row r="74" spans="4:5" ht="13.5" customHeight="1">
      <c r="D74" s="37"/>
      <c r="E74" s="34"/>
    </row>
    <row r="75" spans="4:5" ht="13.5" customHeight="1">
      <c r="D75" s="29"/>
      <c r="E75" s="30"/>
    </row>
    <row r="76" spans="4:5" ht="13.5" customHeight="1">
      <c r="D76" s="29"/>
      <c r="E76" s="30"/>
    </row>
    <row r="77" spans="1:5" ht="13.5" customHeight="1">
      <c r="A77" s="31"/>
      <c r="D77" s="43"/>
      <c r="E77" s="41"/>
    </row>
    <row r="78" spans="2:5" ht="13.5" customHeight="1">
      <c r="B78" s="31"/>
      <c r="C78" s="31"/>
      <c r="D78" s="44"/>
      <c r="E78" s="41"/>
    </row>
    <row r="79" spans="2:5" ht="13.5" customHeight="1">
      <c r="B79" s="31"/>
      <c r="C79" s="31"/>
      <c r="D79" s="44"/>
      <c r="E79" s="32"/>
    </row>
    <row r="80" spans="2:5" ht="13.5" customHeight="1">
      <c r="B80" s="31"/>
      <c r="C80" s="31"/>
      <c r="D80" s="37"/>
      <c r="E80" s="38"/>
    </row>
    <row r="81" spans="4:5" ht="12.75">
      <c r="D81" s="29"/>
      <c r="E81" s="30"/>
    </row>
    <row r="82" spans="2:5" ht="12.75">
      <c r="B82" s="31"/>
      <c r="D82" s="29"/>
      <c r="E82" s="41"/>
    </row>
    <row r="83" spans="3:5" ht="12.75">
      <c r="C83" s="31"/>
      <c r="D83" s="29"/>
      <c r="E83" s="32"/>
    </row>
    <row r="84" spans="3:5" ht="12.75">
      <c r="C84" s="31"/>
      <c r="D84" s="37"/>
      <c r="E84" s="34"/>
    </row>
    <row r="85" spans="4:5" ht="12.75">
      <c r="D85" s="29"/>
      <c r="E85" s="30"/>
    </row>
    <row r="86" spans="4:5" ht="12.75">
      <c r="D86" s="29"/>
      <c r="E86" s="30"/>
    </row>
    <row r="87" spans="4:5" ht="12.75">
      <c r="D87" s="45"/>
      <c r="E87" s="46"/>
    </row>
    <row r="88" spans="4:5" ht="12.75">
      <c r="D88" s="29"/>
      <c r="E88" s="30"/>
    </row>
    <row r="89" spans="4:5" ht="12.75">
      <c r="D89" s="29"/>
      <c r="E89" s="30"/>
    </row>
    <row r="90" spans="4:5" ht="12.75">
      <c r="D90" s="29"/>
      <c r="E90" s="30"/>
    </row>
    <row r="91" spans="4:5" ht="12.75">
      <c r="D91" s="37"/>
      <c r="E91" s="34"/>
    </row>
    <row r="92" spans="4:5" ht="12.75">
      <c r="D92" s="29"/>
      <c r="E92" s="30"/>
    </row>
    <row r="93" spans="4:5" ht="12.75">
      <c r="D93" s="37"/>
      <c r="E93" s="34"/>
    </row>
    <row r="94" spans="4:5" ht="12.75">
      <c r="D94" s="29"/>
      <c r="E94" s="30"/>
    </row>
    <row r="95" spans="4:5" ht="12.75">
      <c r="D95" s="29"/>
      <c r="E95" s="30"/>
    </row>
    <row r="96" spans="4:5" ht="12.75">
      <c r="D96" s="29"/>
      <c r="E96" s="30"/>
    </row>
    <row r="97" spans="4:5" ht="12.75">
      <c r="D97" s="29"/>
      <c r="E97" s="30"/>
    </row>
    <row r="98" spans="1:5" ht="28.5" customHeight="1">
      <c r="A98" s="47"/>
      <c r="B98" s="47"/>
      <c r="C98" s="47"/>
      <c r="D98" s="48"/>
      <c r="E98" s="49"/>
    </row>
    <row r="99" spans="3:5" ht="12.75">
      <c r="C99" s="31"/>
      <c r="D99" s="29"/>
      <c r="E99" s="32"/>
    </row>
    <row r="100" spans="4:5" ht="12.75">
      <c r="D100" s="50"/>
      <c r="E100" s="51"/>
    </row>
    <row r="101" spans="4:5" ht="12.75">
      <c r="D101" s="29"/>
      <c r="E101" s="30"/>
    </row>
    <row r="102" spans="4:5" ht="12.75">
      <c r="D102" s="45"/>
      <c r="E102" s="46"/>
    </row>
    <row r="103" spans="4:5" ht="12.75">
      <c r="D103" s="45"/>
      <c r="E103" s="46"/>
    </row>
    <row r="104" spans="4:5" ht="12.75">
      <c r="D104" s="29"/>
      <c r="E104" s="30"/>
    </row>
    <row r="105" spans="4:5" ht="12.75">
      <c r="D105" s="37"/>
      <c r="E105" s="34"/>
    </row>
    <row r="106" spans="4:5" ht="12.75">
      <c r="D106" s="29"/>
      <c r="E106" s="30"/>
    </row>
    <row r="107" spans="4:5" ht="12.75">
      <c r="D107" s="29"/>
      <c r="E107" s="30"/>
    </row>
    <row r="108" spans="4:5" ht="12.75">
      <c r="D108" s="37"/>
      <c r="E108" s="34"/>
    </row>
    <row r="109" spans="4:5" ht="12.75">
      <c r="D109" s="29"/>
      <c r="E109" s="30"/>
    </row>
    <row r="110" spans="4:5" ht="12.75">
      <c r="D110" s="45"/>
      <c r="E110" s="46"/>
    </row>
    <row r="111" spans="4:5" ht="12.75">
      <c r="D111" s="37"/>
      <c r="E111" s="51"/>
    </row>
    <row r="112" spans="4:5" ht="12.75">
      <c r="D112" s="35"/>
      <c r="E112" s="46"/>
    </row>
    <row r="113" spans="4:5" ht="12.75">
      <c r="D113" s="37"/>
      <c r="E113" s="34"/>
    </row>
    <row r="114" spans="4:5" ht="12.75">
      <c r="D114" s="29"/>
      <c r="E114" s="30"/>
    </row>
    <row r="115" spans="3:5" ht="12.75">
      <c r="C115" s="31"/>
      <c r="D115" s="29"/>
      <c r="E115" s="32"/>
    </row>
    <row r="116" spans="4:5" ht="12.75">
      <c r="D116" s="35"/>
      <c r="E116" s="34"/>
    </row>
    <row r="117" spans="4:5" ht="12.75">
      <c r="D117" s="35"/>
      <c r="E117" s="46"/>
    </row>
    <row r="118" spans="3:5" ht="12.75">
      <c r="C118" s="31"/>
      <c r="D118" s="35"/>
      <c r="E118" s="52"/>
    </row>
    <row r="119" spans="3:5" ht="12.75">
      <c r="C119" s="31"/>
      <c r="D119" s="37"/>
      <c r="E119" s="38"/>
    </row>
    <row r="120" spans="4:5" ht="12.75">
      <c r="D120" s="29"/>
      <c r="E120" s="30"/>
    </row>
    <row r="121" spans="4:5" ht="12.75">
      <c r="D121" s="50"/>
      <c r="E121" s="53"/>
    </row>
    <row r="122" spans="4:5" ht="11.25" customHeight="1">
      <c r="D122" s="45"/>
      <c r="E122" s="46"/>
    </row>
    <row r="123" spans="2:5" ht="24" customHeight="1">
      <c r="B123" s="31"/>
      <c r="D123" s="45"/>
      <c r="E123" s="54"/>
    </row>
    <row r="124" spans="3:5" ht="15" customHeight="1">
      <c r="C124" s="31"/>
      <c r="D124" s="45"/>
      <c r="E124" s="54"/>
    </row>
    <row r="125" spans="4:5" ht="11.25" customHeight="1">
      <c r="D125" s="50"/>
      <c r="E125" s="51"/>
    </row>
    <row r="126" spans="4:5" ht="12.75">
      <c r="D126" s="45"/>
      <c r="E126" s="46"/>
    </row>
    <row r="127" spans="2:5" ht="13.5" customHeight="1">
      <c r="B127" s="31"/>
      <c r="D127" s="45"/>
      <c r="E127" s="55"/>
    </row>
    <row r="128" spans="3:5" ht="12.75" customHeight="1">
      <c r="C128" s="31"/>
      <c r="D128" s="45"/>
      <c r="E128" s="32"/>
    </row>
    <row r="129" spans="3:5" ht="12.75" customHeight="1">
      <c r="C129" s="31"/>
      <c r="D129" s="37"/>
      <c r="E129" s="38"/>
    </row>
    <row r="130" spans="4:5" ht="12.75">
      <c r="D130" s="29"/>
      <c r="E130" s="30"/>
    </row>
    <row r="131" spans="3:5" ht="12.75">
      <c r="C131" s="31"/>
      <c r="D131" s="29"/>
      <c r="E131" s="52"/>
    </row>
    <row r="132" spans="4:5" ht="12.75">
      <c r="D132" s="50"/>
      <c r="E132" s="51"/>
    </row>
    <row r="133" spans="4:5" ht="12.75">
      <c r="D133" s="45"/>
      <c r="E133" s="46"/>
    </row>
    <row r="134" spans="4:5" ht="12.75">
      <c r="D134" s="29"/>
      <c r="E134" s="30"/>
    </row>
    <row r="135" spans="1:5" ht="19.5" customHeight="1">
      <c r="A135" s="56"/>
      <c r="B135" s="4"/>
      <c r="C135" s="4"/>
      <c r="D135" s="4"/>
      <c r="E135" s="41"/>
    </row>
    <row r="136" spans="1:5" ht="15" customHeight="1">
      <c r="A136" s="31"/>
      <c r="D136" s="43"/>
      <c r="E136" s="41"/>
    </row>
    <row r="137" spans="1:5" ht="12.75">
      <c r="A137" s="31"/>
      <c r="B137" s="31"/>
      <c r="D137" s="43"/>
      <c r="E137" s="32"/>
    </row>
    <row r="138" spans="3:5" ht="12.75">
      <c r="C138" s="31"/>
      <c r="D138" s="29"/>
      <c r="E138" s="41"/>
    </row>
    <row r="139" spans="4:5" ht="12.75">
      <c r="D139" s="33"/>
      <c r="E139" s="34"/>
    </row>
    <row r="140" spans="2:5" ht="12.75">
      <c r="B140" s="31"/>
      <c r="D140" s="29"/>
      <c r="E140" s="32"/>
    </row>
    <row r="141" spans="3:5" ht="12.75">
      <c r="C141" s="31"/>
      <c r="D141" s="29"/>
      <c r="E141" s="32"/>
    </row>
    <row r="142" spans="4:5" ht="12.75">
      <c r="D142" s="37"/>
      <c r="E142" s="38"/>
    </row>
    <row r="143" spans="3:5" ht="22.5" customHeight="1">
      <c r="C143" s="31"/>
      <c r="D143" s="29"/>
      <c r="E143" s="39"/>
    </row>
    <row r="144" spans="4:5" ht="12.75">
      <c r="D144" s="29"/>
      <c r="E144" s="38"/>
    </row>
    <row r="145" spans="2:5" ht="12.75">
      <c r="B145" s="31"/>
      <c r="D145" s="35"/>
      <c r="E145" s="41"/>
    </row>
    <row r="146" spans="3:5" ht="12.75">
      <c r="C146" s="31"/>
      <c r="D146" s="35"/>
      <c r="E146" s="42"/>
    </row>
    <row r="147" spans="4:5" ht="12.75">
      <c r="D147" s="37"/>
      <c r="E147" s="34"/>
    </row>
    <row r="148" spans="1:5" ht="13.5" customHeight="1">
      <c r="A148" s="31"/>
      <c r="D148" s="43"/>
      <c r="E148" s="41"/>
    </row>
    <row r="149" spans="2:5" ht="13.5" customHeight="1">
      <c r="B149" s="31"/>
      <c r="D149" s="29"/>
      <c r="E149" s="41"/>
    </row>
    <row r="150" spans="3:5" ht="13.5" customHeight="1">
      <c r="C150" s="31"/>
      <c r="D150" s="29"/>
      <c r="E150" s="32"/>
    </row>
    <row r="151" spans="3:5" ht="12.75">
      <c r="C151" s="31"/>
      <c r="D151" s="37"/>
      <c r="E151" s="34"/>
    </row>
    <row r="152" spans="3:5" ht="12.75">
      <c r="C152" s="31"/>
      <c r="D152" s="29"/>
      <c r="E152" s="32"/>
    </row>
    <row r="153" spans="4:5" ht="12.75">
      <c r="D153" s="50"/>
      <c r="E153" s="51"/>
    </row>
    <row r="154" spans="3:5" ht="12.75">
      <c r="C154" s="31"/>
      <c r="D154" s="35"/>
      <c r="E154" s="52"/>
    </row>
    <row r="155" spans="3:5" ht="12.75">
      <c r="C155" s="31"/>
      <c r="D155" s="37"/>
      <c r="E155" s="38"/>
    </row>
    <row r="156" spans="4:5" ht="12.75">
      <c r="D156" s="50"/>
      <c r="E156" s="57"/>
    </row>
    <row r="157" spans="2:5" ht="12.75">
      <c r="B157" s="31"/>
      <c r="D157" s="45"/>
      <c r="E157" s="55"/>
    </row>
    <row r="158" spans="3:5" ht="12.75">
      <c r="C158" s="31"/>
      <c r="D158" s="45"/>
      <c r="E158" s="32"/>
    </row>
    <row r="159" spans="3:5" ht="12.75">
      <c r="C159" s="31"/>
      <c r="D159" s="37"/>
      <c r="E159" s="38"/>
    </row>
    <row r="160" spans="3:5" ht="12.75">
      <c r="C160" s="31"/>
      <c r="D160" s="37"/>
      <c r="E160" s="38"/>
    </row>
    <row r="161" spans="4:5" ht="12.75">
      <c r="D161" s="29"/>
      <c r="E161" s="30"/>
    </row>
    <row r="162" spans="1:5" s="58" customFormat="1" ht="18" customHeight="1">
      <c r="A162" s="163"/>
      <c r="B162" s="164"/>
      <c r="C162" s="164"/>
      <c r="D162" s="164"/>
      <c r="E162" s="164"/>
    </row>
    <row r="163" spans="1:5" ht="28.5" customHeight="1">
      <c r="A163" s="47"/>
      <c r="B163" s="47"/>
      <c r="C163" s="47"/>
      <c r="D163" s="48"/>
      <c r="E163" s="49"/>
    </row>
    <row r="165" spans="1:5" ht="15.75">
      <c r="A165" s="60"/>
      <c r="B165" s="31"/>
      <c r="C165" s="31"/>
      <c r="D165" s="61"/>
      <c r="E165" s="3"/>
    </row>
    <row r="166" spans="1:5" ht="12.75">
      <c r="A166" s="31"/>
      <c r="B166" s="31"/>
      <c r="C166" s="31"/>
      <c r="D166" s="61"/>
      <c r="E166" s="3"/>
    </row>
    <row r="167" spans="1:5" ht="17.25" customHeight="1">
      <c r="A167" s="31"/>
      <c r="B167" s="31"/>
      <c r="C167" s="31"/>
      <c r="D167" s="61"/>
      <c r="E167" s="3"/>
    </row>
    <row r="168" spans="1:5" ht="13.5" customHeight="1">
      <c r="A168" s="31"/>
      <c r="B168" s="31"/>
      <c r="C168" s="31"/>
      <c r="D168" s="61"/>
      <c r="E168" s="3"/>
    </row>
    <row r="169" spans="1:5" ht="12.75">
      <c r="A169" s="31"/>
      <c r="B169" s="31"/>
      <c r="C169" s="31"/>
      <c r="D169" s="61"/>
      <c r="E169" s="3"/>
    </row>
    <row r="170" spans="1:3" ht="12.75">
      <c r="A170" s="31"/>
      <c r="B170" s="31"/>
      <c r="C170" s="31"/>
    </row>
    <row r="171" spans="1:5" ht="12.75">
      <c r="A171" s="31"/>
      <c r="B171" s="31"/>
      <c r="C171" s="31"/>
      <c r="D171" s="61"/>
      <c r="E171" s="3"/>
    </row>
    <row r="172" spans="1:5" ht="12.75">
      <c r="A172" s="31"/>
      <c r="B172" s="31"/>
      <c r="C172" s="31"/>
      <c r="D172" s="61"/>
      <c r="E172" s="62"/>
    </row>
    <row r="173" spans="1:5" ht="12.75">
      <c r="A173" s="31"/>
      <c r="B173" s="31"/>
      <c r="C173" s="31"/>
      <c r="D173" s="61"/>
      <c r="E173" s="3"/>
    </row>
    <row r="174" spans="1:5" ht="22.5" customHeight="1">
      <c r="A174" s="31"/>
      <c r="B174" s="31"/>
      <c r="C174" s="31"/>
      <c r="D174" s="61"/>
      <c r="E174" s="39"/>
    </row>
    <row r="175" spans="4:5" ht="22.5" customHeight="1">
      <c r="D175" s="37"/>
      <c r="E175" s="40"/>
    </row>
  </sheetData>
  <sheetProtection/>
  <mergeCells count="8">
    <mergeCell ref="A1:J1"/>
    <mergeCell ref="B18:J18"/>
    <mergeCell ref="B20:J20"/>
    <mergeCell ref="B34:J34"/>
    <mergeCell ref="B36:J36"/>
    <mergeCell ref="A162:E162"/>
    <mergeCell ref="B3:J3"/>
    <mergeCell ref="B50:J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1" width="4.28125" style="85" customWidth="1"/>
    <col min="2" max="2" width="15.28125" style="86" customWidth="1"/>
    <col min="3" max="3" width="12.8515625" style="95" customWidth="1"/>
    <col min="4" max="4" width="10.00390625" style="95" customWidth="1"/>
    <col min="5" max="5" width="10.57421875" style="95" customWidth="1"/>
    <col min="6" max="6" width="10.7109375" style="95" customWidth="1"/>
    <col min="7" max="7" width="8.421875" style="95" customWidth="1"/>
    <col min="8" max="8" width="11.57421875" style="95" customWidth="1"/>
    <col min="9" max="9" width="9.00390625" style="95" customWidth="1"/>
    <col min="10" max="10" width="8.140625" style="95" customWidth="1"/>
    <col min="11" max="11" width="9.00390625" style="95" customWidth="1"/>
    <col min="12" max="12" width="9.421875" style="95" customWidth="1"/>
    <col min="13" max="13" width="11.00390625" style="95" customWidth="1"/>
    <col min="14" max="14" width="8.8515625" style="95" customWidth="1"/>
    <col min="15" max="16" width="12.28125" style="95" customWidth="1"/>
    <col min="17" max="17" width="9.57421875" style="93" customWidth="1"/>
    <col min="18" max="16384" width="11.421875" style="2" customWidth="1"/>
  </cols>
  <sheetData>
    <row r="1" spans="1:16" ht="24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7" s="3" customFormat="1" ht="114.75" customHeight="1">
      <c r="A2" s="87" t="s">
        <v>16</v>
      </c>
      <c r="B2" s="87" t="s">
        <v>17</v>
      </c>
      <c r="C2" s="96" t="s">
        <v>43</v>
      </c>
      <c r="D2" s="94" t="s">
        <v>53</v>
      </c>
      <c r="E2" s="128" t="s">
        <v>62</v>
      </c>
      <c r="F2" s="94" t="s">
        <v>48</v>
      </c>
      <c r="G2" s="94" t="s">
        <v>45</v>
      </c>
      <c r="H2" s="94" t="s">
        <v>60</v>
      </c>
      <c r="I2" s="94" t="s">
        <v>75</v>
      </c>
      <c r="J2" s="94" t="s">
        <v>18</v>
      </c>
      <c r="K2" s="120" t="s">
        <v>49</v>
      </c>
      <c r="L2" s="94" t="s">
        <v>72</v>
      </c>
      <c r="M2" s="94" t="s">
        <v>67</v>
      </c>
      <c r="N2" s="94" t="s">
        <v>66</v>
      </c>
      <c r="O2" s="96" t="s">
        <v>36</v>
      </c>
      <c r="P2" s="96" t="s">
        <v>44</v>
      </c>
      <c r="Q2" s="92"/>
    </row>
    <row r="3" spans="1:16" ht="12.75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7" s="3" customFormat="1" ht="65.25" customHeight="1">
      <c r="A4" s="170" t="s">
        <v>50</v>
      </c>
      <c r="B4" s="171"/>
      <c r="C4" s="100">
        <f>D4+E4+F4+G4+H4+J4+L4+M4+N4+I4</f>
        <v>2319000</v>
      </c>
      <c r="D4" s="100">
        <f>D5</f>
        <v>1000</v>
      </c>
      <c r="E4" s="100">
        <f>E5</f>
        <v>119000</v>
      </c>
      <c r="F4" s="100">
        <f>F5</f>
        <v>255000</v>
      </c>
      <c r="G4" s="100">
        <f>G5</f>
        <v>8000</v>
      </c>
      <c r="H4" s="100">
        <f>H5</f>
        <v>1890000</v>
      </c>
      <c r="I4" s="100">
        <f>I23</f>
        <v>7000</v>
      </c>
      <c r="J4" s="100">
        <f>J5</f>
        <v>8000</v>
      </c>
      <c r="K4" s="100"/>
      <c r="L4" s="100">
        <f>L5</f>
        <v>3000</v>
      </c>
      <c r="M4" s="100">
        <f>M5</f>
        <v>20000</v>
      </c>
      <c r="N4" s="100">
        <f>N5</f>
        <v>8000</v>
      </c>
      <c r="O4" s="100">
        <f>O5</f>
        <v>2564000</v>
      </c>
      <c r="P4" s="100">
        <f>P5</f>
        <v>2655000</v>
      </c>
      <c r="Q4" s="92"/>
    </row>
    <row r="5" spans="1:17" s="3" customFormat="1" ht="44.25" customHeight="1">
      <c r="A5" s="172" t="s">
        <v>51</v>
      </c>
      <c r="B5" s="173"/>
      <c r="C5" s="100">
        <f>D5+E5+F5+G5+H5+J5+L5+M5+N5+I5</f>
        <v>2319000</v>
      </c>
      <c r="D5" s="100">
        <f>D23</f>
        <v>1000</v>
      </c>
      <c r="E5" s="100">
        <f>E6+E23+E28</f>
        <v>119000</v>
      </c>
      <c r="F5" s="100">
        <f>F6+F23+F28</f>
        <v>255000</v>
      </c>
      <c r="G5" s="100">
        <f>G6+G23+G29</f>
        <v>8000</v>
      </c>
      <c r="H5" s="100">
        <f>H7</f>
        <v>1890000</v>
      </c>
      <c r="I5" s="100">
        <f>I23</f>
        <v>7000</v>
      </c>
      <c r="J5" s="100">
        <f>J28</f>
        <v>8000</v>
      </c>
      <c r="K5" s="100"/>
      <c r="L5" s="100">
        <f>L32</f>
        <v>3000</v>
      </c>
      <c r="M5" s="100">
        <f>M23</f>
        <v>20000</v>
      </c>
      <c r="N5" s="100">
        <f>N28</f>
        <v>8000</v>
      </c>
      <c r="O5" s="100">
        <f>O6+O23+O28</f>
        <v>2564000</v>
      </c>
      <c r="P5" s="100">
        <f>P6+P23+P28</f>
        <v>2655000</v>
      </c>
      <c r="Q5" s="92"/>
    </row>
    <row r="6" spans="1:17" s="3" customFormat="1" ht="56.25" customHeight="1">
      <c r="A6" s="174" t="s">
        <v>52</v>
      </c>
      <c r="B6" s="175"/>
      <c r="C6" s="136">
        <f>D6+E6+F6+G6+H6+J6+L6+M6+N6</f>
        <v>1973000</v>
      </c>
      <c r="D6" s="136"/>
      <c r="E6" s="136">
        <f>E7+E20</f>
        <v>83000</v>
      </c>
      <c r="F6" s="136"/>
      <c r="G6" s="136"/>
      <c r="H6" s="136">
        <f>H7</f>
        <v>1890000</v>
      </c>
      <c r="I6" s="136"/>
      <c r="J6" s="136"/>
      <c r="K6" s="136"/>
      <c r="L6" s="136"/>
      <c r="M6" s="136"/>
      <c r="N6" s="136"/>
      <c r="O6" s="136">
        <f>O7</f>
        <v>1963000</v>
      </c>
      <c r="P6" s="136">
        <f>P7</f>
        <v>1963000</v>
      </c>
      <c r="Q6" s="92"/>
    </row>
    <row r="7" spans="1:17" s="3" customFormat="1" ht="27.75" customHeight="1">
      <c r="A7" s="97">
        <v>3</v>
      </c>
      <c r="B7" s="101" t="s">
        <v>19</v>
      </c>
      <c r="C7" s="100">
        <f aca="true" t="shared" si="0" ref="C7:C34">D7+E7+F7+G7+H7+J7+L7+M7+N7</f>
        <v>1963000</v>
      </c>
      <c r="D7" s="100"/>
      <c r="E7" s="100">
        <f>E8+E12+E18</f>
        <v>73000</v>
      </c>
      <c r="F7" s="100"/>
      <c r="G7" s="100"/>
      <c r="H7" s="100">
        <f>H8+H12</f>
        <v>1890000</v>
      </c>
      <c r="I7" s="100"/>
      <c r="J7" s="100"/>
      <c r="K7" s="100"/>
      <c r="L7" s="100"/>
      <c r="M7" s="100"/>
      <c r="N7" s="100"/>
      <c r="O7" s="100">
        <f>O12+O18+O8</f>
        <v>1963000</v>
      </c>
      <c r="P7" s="100">
        <f>P12+P18+P8</f>
        <v>1963000</v>
      </c>
      <c r="Q7" s="92"/>
    </row>
    <row r="8" spans="1:17" s="3" customFormat="1" ht="24" customHeight="1">
      <c r="A8" s="97">
        <v>31</v>
      </c>
      <c r="B8" s="101" t="s">
        <v>20</v>
      </c>
      <c r="C8" s="100">
        <f t="shared" si="0"/>
        <v>1701000</v>
      </c>
      <c r="D8" s="100"/>
      <c r="E8" s="100"/>
      <c r="F8" s="100"/>
      <c r="G8" s="100"/>
      <c r="H8" s="100">
        <f>H9+H10+H11</f>
        <v>1701000</v>
      </c>
      <c r="I8" s="100"/>
      <c r="J8" s="100"/>
      <c r="K8" s="100"/>
      <c r="L8" s="100"/>
      <c r="M8" s="100"/>
      <c r="N8" s="100"/>
      <c r="O8" s="100">
        <f>H8</f>
        <v>1701000</v>
      </c>
      <c r="P8" s="100">
        <f>H8</f>
        <v>1701000</v>
      </c>
      <c r="Q8" s="92"/>
    </row>
    <row r="9" spans="1:16" ht="20.25" customHeight="1">
      <c r="A9" s="97">
        <v>311</v>
      </c>
      <c r="B9" s="101" t="s">
        <v>21</v>
      </c>
      <c r="C9" s="100">
        <f t="shared" si="0"/>
        <v>1400000</v>
      </c>
      <c r="D9" s="99"/>
      <c r="E9" s="99"/>
      <c r="F9" s="99"/>
      <c r="G9" s="99"/>
      <c r="H9" s="100">
        <v>1400000</v>
      </c>
      <c r="I9" s="100"/>
      <c r="J9" s="99"/>
      <c r="K9" s="99"/>
      <c r="L9" s="99"/>
      <c r="M9" s="99"/>
      <c r="N9" s="99"/>
      <c r="O9" s="99"/>
      <c r="P9" s="99"/>
    </row>
    <row r="10" spans="1:16" ht="24" customHeight="1">
      <c r="A10" s="97">
        <v>312</v>
      </c>
      <c r="B10" s="101" t="s">
        <v>22</v>
      </c>
      <c r="C10" s="100">
        <f t="shared" si="0"/>
        <v>60000</v>
      </c>
      <c r="D10" s="99"/>
      <c r="E10" s="99"/>
      <c r="F10" s="99"/>
      <c r="G10" s="99"/>
      <c r="H10" s="100">
        <v>60000</v>
      </c>
      <c r="I10" s="100"/>
      <c r="J10" s="99"/>
      <c r="K10" s="99"/>
      <c r="L10" s="99"/>
      <c r="M10" s="99"/>
      <c r="N10" s="99"/>
      <c r="O10" s="99"/>
      <c r="P10" s="99"/>
    </row>
    <row r="11" spans="1:16" ht="25.5" customHeight="1">
      <c r="A11" s="97">
        <v>313</v>
      </c>
      <c r="B11" s="101" t="s">
        <v>23</v>
      </c>
      <c r="C11" s="100">
        <f t="shared" si="0"/>
        <v>241000</v>
      </c>
      <c r="D11" s="99"/>
      <c r="E11" s="99"/>
      <c r="F11" s="99"/>
      <c r="G11" s="99"/>
      <c r="H11" s="100">
        <v>241000</v>
      </c>
      <c r="I11" s="100"/>
      <c r="J11" s="99"/>
      <c r="K11" s="99"/>
      <c r="L11" s="99"/>
      <c r="M11" s="99"/>
      <c r="N11" s="99"/>
      <c r="O11" s="99"/>
      <c r="P11" s="99"/>
    </row>
    <row r="12" spans="1:17" s="3" customFormat="1" ht="27.75" customHeight="1">
      <c r="A12" s="97">
        <v>32</v>
      </c>
      <c r="B12" s="101" t="s">
        <v>24</v>
      </c>
      <c r="C12" s="100">
        <f t="shared" si="0"/>
        <v>259000</v>
      </c>
      <c r="D12" s="100"/>
      <c r="E12" s="100">
        <f>E13+E14+E15+E16+E17</f>
        <v>70000</v>
      </c>
      <c r="F12" s="100"/>
      <c r="G12" s="100"/>
      <c r="H12" s="100">
        <f>H13+H15</f>
        <v>189000</v>
      </c>
      <c r="I12" s="100"/>
      <c r="J12" s="100"/>
      <c r="K12" s="100"/>
      <c r="L12" s="100"/>
      <c r="M12" s="100"/>
      <c r="N12" s="100"/>
      <c r="O12" s="100">
        <f>189000+70000</f>
        <v>259000</v>
      </c>
      <c r="P12" s="100">
        <f>O12</f>
        <v>259000</v>
      </c>
      <c r="Q12" s="92"/>
    </row>
    <row r="13" spans="1:16" ht="39" customHeight="1">
      <c r="A13" s="97">
        <v>321</v>
      </c>
      <c r="B13" s="101" t="s">
        <v>25</v>
      </c>
      <c r="C13" s="100">
        <f t="shared" si="0"/>
        <v>97000</v>
      </c>
      <c r="D13" s="100"/>
      <c r="E13" s="100">
        <v>17000</v>
      </c>
      <c r="F13" s="99"/>
      <c r="G13" s="99"/>
      <c r="H13" s="100">
        <v>80000</v>
      </c>
      <c r="I13" s="100"/>
      <c r="J13" s="99"/>
      <c r="K13" s="99"/>
      <c r="L13" s="99"/>
      <c r="M13" s="99"/>
      <c r="N13" s="99"/>
      <c r="O13" s="99"/>
      <c r="P13" s="99"/>
    </row>
    <row r="14" spans="1:16" ht="40.5" customHeight="1">
      <c r="A14" s="97">
        <v>322</v>
      </c>
      <c r="B14" s="101" t="s">
        <v>26</v>
      </c>
      <c r="C14" s="100">
        <f t="shared" si="0"/>
        <v>11000</v>
      </c>
      <c r="D14" s="100"/>
      <c r="E14" s="100">
        <v>11000</v>
      </c>
      <c r="F14" s="99"/>
      <c r="G14" s="100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30.75" customHeight="1">
      <c r="A15" s="97">
        <v>323</v>
      </c>
      <c r="B15" s="101" t="s">
        <v>27</v>
      </c>
      <c r="C15" s="100">
        <f t="shared" si="0"/>
        <v>132000</v>
      </c>
      <c r="D15" s="100"/>
      <c r="E15" s="100">
        <v>23000</v>
      </c>
      <c r="F15" s="100"/>
      <c r="G15" s="100"/>
      <c r="H15" s="100">
        <v>109000</v>
      </c>
      <c r="I15" s="100"/>
      <c r="J15" s="99"/>
      <c r="K15" s="99"/>
      <c r="L15" s="99"/>
      <c r="M15" s="100"/>
      <c r="N15" s="99"/>
      <c r="O15" s="99"/>
      <c r="P15" s="99"/>
    </row>
    <row r="16" spans="1:16" ht="63.75" customHeight="1">
      <c r="A16" s="103">
        <v>324</v>
      </c>
      <c r="B16" s="104" t="s">
        <v>47</v>
      </c>
      <c r="C16" s="100">
        <f t="shared" si="0"/>
        <v>8000</v>
      </c>
      <c r="D16" s="100"/>
      <c r="E16" s="137">
        <v>8000</v>
      </c>
      <c r="F16" s="102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7" s="3" customFormat="1" ht="51.75" customHeight="1">
      <c r="A17" s="97">
        <v>329</v>
      </c>
      <c r="B17" s="101" t="s">
        <v>28</v>
      </c>
      <c r="C17" s="100">
        <f t="shared" si="0"/>
        <v>11000</v>
      </c>
      <c r="D17" s="100"/>
      <c r="E17" s="100">
        <v>11000</v>
      </c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2"/>
    </row>
    <row r="18" spans="1:17" s="3" customFormat="1" ht="31.5" customHeight="1">
      <c r="A18" s="97">
        <v>34</v>
      </c>
      <c r="B18" s="101" t="s">
        <v>29</v>
      </c>
      <c r="C18" s="100">
        <f t="shared" si="0"/>
        <v>3000</v>
      </c>
      <c r="D18" s="100"/>
      <c r="E18" s="100">
        <f>E19</f>
        <v>3000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v>3000</v>
      </c>
      <c r="P18" s="100">
        <v>3000</v>
      </c>
      <c r="Q18" s="92"/>
    </row>
    <row r="19" spans="1:16" ht="40.5" customHeight="1">
      <c r="A19" s="97">
        <v>343</v>
      </c>
      <c r="B19" s="101" t="s">
        <v>30</v>
      </c>
      <c r="C19" s="100">
        <f t="shared" si="0"/>
        <v>3000</v>
      </c>
      <c r="D19" s="100"/>
      <c r="E19" s="100">
        <v>3000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6" ht="27" customHeight="1">
      <c r="A20" s="97">
        <v>9</v>
      </c>
      <c r="B20" s="101" t="s">
        <v>68</v>
      </c>
      <c r="C20" s="100">
        <f t="shared" si="0"/>
        <v>10000</v>
      </c>
      <c r="D20" s="99"/>
      <c r="E20" s="100">
        <f>E21</f>
        <v>10000</v>
      </c>
      <c r="F20" s="100"/>
      <c r="G20" s="100"/>
      <c r="H20" s="99"/>
      <c r="I20" s="99"/>
      <c r="J20" s="99"/>
      <c r="K20" s="99"/>
      <c r="L20" s="100"/>
      <c r="M20" s="99"/>
      <c r="N20" s="100"/>
      <c r="O20" s="99"/>
      <c r="P20" s="99"/>
    </row>
    <row r="21" spans="1:17" s="3" customFormat="1" ht="38.25" customHeight="1">
      <c r="A21" s="97">
        <v>92</v>
      </c>
      <c r="B21" s="101" t="s">
        <v>69</v>
      </c>
      <c r="C21" s="100">
        <f t="shared" si="0"/>
        <v>10000</v>
      </c>
      <c r="D21" s="99"/>
      <c r="E21" s="100">
        <f>E22</f>
        <v>10000</v>
      </c>
      <c r="F21" s="100"/>
      <c r="G21" s="100"/>
      <c r="H21" s="99"/>
      <c r="I21" s="99"/>
      <c r="J21" s="99"/>
      <c r="K21" s="99"/>
      <c r="L21" s="100"/>
      <c r="M21" s="99"/>
      <c r="N21" s="100"/>
      <c r="O21" s="99"/>
      <c r="P21" s="99"/>
      <c r="Q21" s="92"/>
    </row>
    <row r="22" spans="1:17" s="3" customFormat="1" ht="23.25" customHeight="1">
      <c r="A22" s="97">
        <v>922</v>
      </c>
      <c r="B22" s="101" t="s">
        <v>70</v>
      </c>
      <c r="C22" s="100">
        <f t="shared" si="0"/>
        <v>10000</v>
      </c>
      <c r="D22" s="99"/>
      <c r="E22" s="100">
        <v>10000</v>
      </c>
      <c r="F22" s="100"/>
      <c r="G22" s="100"/>
      <c r="H22" s="99"/>
      <c r="I22" s="99"/>
      <c r="J22" s="99"/>
      <c r="K22" s="99"/>
      <c r="L22" s="100"/>
      <c r="M22" s="99"/>
      <c r="N22" s="100"/>
      <c r="O22" s="99"/>
      <c r="P22" s="99"/>
      <c r="Q22" s="92"/>
    </row>
    <row r="23" spans="1:16" ht="55.5" customHeight="1">
      <c r="A23" s="174" t="s">
        <v>54</v>
      </c>
      <c r="B23" s="175"/>
      <c r="C23" s="136">
        <f>D23+E23+F23+I23+M23</f>
        <v>269000</v>
      </c>
      <c r="D23" s="136">
        <f aca="true" t="shared" si="1" ref="D23:F24">D24</f>
        <v>1000</v>
      </c>
      <c r="E23" s="136">
        <f t="shared" si="1"/>
        <v>6000</v>
      </c>
      <c r="F23" s="136">
        <f t="shared" si="1"/>
        <v>235000</v>
      </c>
      <c r="G23" s="136"/>
      <c r="H23" s="136"/>
      <c r="I23" s="136">
        <f>I24</f>
        <v>7000</v>
      </c>
      <c r="J23" s="136"/>
      <c r="K23" s="136"/>
      <c r="L23" s="136"/>
      <c r="M23" s="136">
        <f>M24</f>
        <v>20000</v>
      </c>
      <c r="N23" s="136"/>
      <c r="O23" s="136">
        <f>O24</f>
        <v>261000</v>
      </c>
      <c r="P23" s="136">
        <f>P24</f>
        <v>267000</v>
      </c>
    </row>
    <row r="24" spans="1:16" ht="30.75" customHeight="1">
      <c r="A24" s="97">
        <v>3</v>
      </c>
      <c r="B24" s="101" t="s">
        <v>19</v>
      </c>
      <c r="C24" s="100">
        <f>D24+E24+F24+I24+M24</f>
        <v>269000</v>
      </c>
      <c r="D24" s="100">
        <f t="shared" si="1"/>
        <v>1000</v>
      </c>
      <c r="E24" s="100">
        <f t="shared" si="1"/>
        <v>6000</v>
      </c>
      <c r="F24" s="100">
        <f t="shared" si="1"/>
        <v>235000</v>
      </c>
      <c r="G24" s="100"/>
      <c r="H24" s="100"/>
      <c r="I24" s="100">
        <f>I27</f>
        <v>7000</v>
      </c>
      <c r="J24" s="100"/>
      <c r="K24" s="100"/>
      <c r="L24" s="100"/>
      <c r="M24" s="100">
        <f>M25</f>
        <v>20000</v>
      </c>
      <c r="N24" s="100"/>
      <c r="O24" s="100">
        <v>261000</v>
      </c>
      <c r="P24" s="100">
        <v>267000</v>
      </c>
    </row>
    <row r="25" spans="1:17" s="3" customFormat="1" ht="58.5" customHeight="1">
      <c r="A25" s="97">
        <v>32</v>
      </c>
      <c r="B25" s="101" t="s">
        <v>24</v>
      </c>
      <c r="C25" s="100">
        <f>D25+E25+F25+G25+H25+J25+L25+M25+N25+I25</f>
        <v>269000</v>
      </c>
      <c r="D25" s="100">
        <f>D26</f>
        <v>1000</v>
      </c>
      <c r="E25" s="100">
        <f>E26+E27</f>
        <v>6000</v>
      </c>
      <c r="F25" s="100">
        <f>F26+F27</f>
        <v>235000</v>
      </c>
      <c r="G25" s="100"/>
      <c r="H25" s="100"/>
      <c r="I25" s="100">
        <f>I27</f>
        <v>7000</v>
      </c>
      <c r="J25" s="99"/>
      <c r="K25" s="99"/>
      <c r="L25" s="99"/>
      <c r="M25" s="100">
        <f>M27</f>
        <v>20000</v>
      </c>
      <c r="N25" s="99"/>
      <c r="O25" s="100">
        <v>261000</v>
      </c>
      <c r="P25" s="100">
        <v>267000</v>
      </c>
      <c r="Q25" s="92"/>
    </row>
    <row r="26" spans="1:17" s="3" customFormat="1" ht="42" customHeight="1">
      <c r="A26" s="97">
        <v>322</v>
      </c>
      <c r="B26" s="101" t="s">
        <v>26</v>
      </c>
      <c r="C26" s="100">
        <f t="shared" si="0"/>
        <v>8000</v>
      </c>
      <c r="D26" s="100">
        <v>1000</v>
      </c>
      <c r="E26" s="100">
        <v>3000</v>
      </c>
      <c r="F26" s="100">
        <v>4000</v>
      </c>
      <c r="G26" s="100"/>
      <c r="H26" s="100"/>
      <c r="I26" s="100"/>
      <c r="J26" s="99"/>
      <c r="K26" s="99"/>
      <c r="L26" s="99"/>
      <c r="M26" s="99"/>
      <c r="N26" s="99"/>
      <c r="O26" s="99"/>
      <c r="P26" s="99"/>
      <c r="Q26" s="92"/>
    </row>
    <row r="27" spans="1:17" s="3" customFormat="1" ht="38.25" customHeight="1">
      <c r="A27" s="97">
        <v>323</v>
      </c>
      <c r="B27" s="101" t="s">
        <v>27</v>
      </c>
      <c r="C27" s="100">
        <f>D27+E27+F27+I27+M27</f>
        <v>261000</v>
      </c>
      <c r="D27" s="99"/>
      <c r="E27" s="100">
        <v>3000</v>
      </c>
      <c r="F27" s="100">
        <v>231000</v>
      </c>
      <c r="G27" s="100"/>
      <c r="H27" s="99"/>
      <c r="I27" s="100">
        <v>7000</v>
      </c>
      <c r="J27" s="99"/>
      <c r="K27" s="99"/>
      <c r="L27" s="99"/>
      <c r="M27" s="100">
        <v>20000</v>
      </c>
      <c r="N27" s="99"/>
      <c r="O27" s="99"/>
      <c r="P27" s="99"/>
      <c r="Q27" s="92"/>
    </row>
    <row r="28" spans="1:17" s="3" customFormat="1" ht="60.75" customHeight="1">
      <c r="A28" s="174" t="s">
        <v>55</v>
      </c>
      <c r="B28" s="175"/>
      <c r="C28" s="136">
        <f t="shared" si="0"/>
        <v>77000</v>
      </c>
      <c r="D28" s="136"/>
      <c r="E28" s="136">
        <f aca="true" t="shared" si="2" ref="E28:G30">E29</f>
        <v>30000</v>
      </c>
      <c r="F28" s="136">
        <f t="shared" si="2"/>
        <v>20000</v>
      </c>
      <c r="G28" s="136">
        <f t="shared" si="2"/>
        <v>8000</v>
      </c>
      <c r="H28" s="136"/>
      <c r="I28" s="136"/>
      <c r="J28" s="136">
        <f>J29</f>
        <v>8000</v>
      </c>
      <c r="K28" s="136"/>
      <c r="L28" s="136">
        <f>L32</f>
        <v>3000</v>
      </c>
      <c r="M28" s="136"/>
      <c r="N28" s="136">
        <f>N29+N32</f>
        <v>8000</v>
      </c>
      <c r="O28" s="136">
        <f aca="true" t="shared" si="3" ref="N28:P29">O29</f>
        <v>340000</v>
      </c>
      <c r="P28" s="136">
        <f t="shared" si="3"/>
        <v>425000</v>
      </c>
      <c r="Q28" s="92"/>
    </row>
    <row r="29" spans="1:17" s="3" customFormat="1" ht="58.5" customHeight="1">
      <c r="A29" s="97">
        <v>4</v>
      </c>
      <c r="B29" s="101" t="s">
        <v>56</v>
      </c>
      <c r="C29" s="100">
        <f t="shared" si="0"/>
        <v>68000</v>
      </c>
      <c r="D29" s="100"/>
      <c r="E29" s="100">
        <f t="shared" si="2"/>
        <v>30000</v>
      </c>
      <c r="F29" s="100">
        <f t="shared" si="2"/>
        <v>20000</v>
      </c>
      <c r="G29" s="100">
        <f t="shared" si="2"/>
        <v>8000</v>
      </c>
      <c r="H29" s="100"/>
      <c r="I29" s="100"/>
      <c r="J29" s="100">
        <f>J30</f>
        <v>8000</v>
      </c>
      <c r="K29" s="100"/>
      <c r="L29" s="100"/>
      <c r="M29" s="100"/>
      <c r="N29" s="100">
        <f t="shared" si="3"/>
        <v>2000</v>
      </c>
      <c r="O29" s="100">
        <f t="shared" si="3"/>
        <v>340000</v>
      </c>
      <c r="P29" s="100">
        <f t="shared" si="3"/>
        <v>425000</v>
      </c>
      <c r="Q29" s="92"/>
    </row>
    <row r="30" spans="1:17" s="3" customFormat="1" ht="68.25" customHeight="1">
      <c r="A30" s="97">
        <v>42</v>
      </c>
      <c r="B30" s="101" t="s">
        <v>57</v>
      </c>
      <c r="C30" s="100">
        <f t="shared" si="0"/>
        <v>68000</v>
      </c>
      <c r="D30" s="100"/>
      <c r="E30" s="100">
        <f t="shared" si="2"/>
        <v>30000</v>
      </c>
      <c r="F30" s="100">
        <f t="shared" si="2"/>
        <v>20000</v>
      </c>
      <c r="G30" s="100">
        <f t="shared" si="2"/>
        <v>8000</v>
      </c>
      <c r="H30" s="100"/>
      <c r="I30" s="100"/>
      <c r="J30" s="100">
        <f>J31</f>
        <v>8000</v>
      </c>
      <c r="K30" s="99"/>
      <c r="L30" s="99"/>
      <c r="M30" s="99"/>
      <c r="N30" s="100">
        <f>N31</f>
        <v>2000</v>
      </c>
      <c r="O30" s="100">
        <v>340000</v>
      </c>
      <c r="P30" s="100">
        <v>425000</v>
      </c>
      <c r="Q30" s="92"/>
    </row>
    <row r="31" spans="1:17" s="3" customFormat="1" ht="28.5" customHeight="1">
      <c r="A31" s="97">
        <v>422</v>
      </c>
      <c r="B31" s="101" t="s">
        <v>58</v>
      </c>
      <c r="C31" s="100">
        <f>D31+E31+F31+G31+H31+J31+L31+M31+N31</f>
        <v>68000</v>
      </c>
      <c r="D31" s="99"/>
      <c r="E31" s="99">
        <v>30000</v>
      </c>
      <c r="F31" s="100">
        <v>20000</v>
      </c>
      <c r="G31" s="100">
        <v>8000</v>
      </c>
      <c r="H31" s="99"/>
      <c r="I31" s="99"/>
      <c r="J31" s="99">
        <v>8000</v>
      </c>
      <c r="K31" s="99"/>
      <c r="L31" s="99"/>
      <c r="M31" s="99"/>
      <c r="N31" s="100">
        <v>2000</v>
      </c>
      <c r="O31" s="99"/>
      <c r="P31" s="99"/>
      <c r="Q31" s="92"/>
    </row>
    <row r="32" spans="1:16" ht="29.25" customHeight="1">
      <c r="A32" s="97">
        <v>9</v>
      </c>
      <c r="B32" s="101" t="s">
        <v>68</v>
      </c>
      <c r="C32" s="100">
        <f t="shared" si="0"/>
        <v>9000</v>
      </c>
      <c r="D32" s="99"/>
      <c r="E32" s="99"/>
      <c r="F32" s="100"/>
      <c r="G32" s="100"/>
      <c r="H32" s="99"/>
      <c r="I32" s="99"/>
      <c r="J32" s="99"/>
      <c r="K32" s="99"/>
      <c r="L32" s="100">
        <f>L33</f>
        <v>3000</v>
      </c>
      <c r="M32" s="99"/>
      <c r="N32" s="100">
        <f>N33</f>
        <v>6000</v>
      </c>
      <c r="O32" s="99"/>
      <c r="P32" s="99"/>
    </row>
    <row r="33" spans="1:16" ht="24.75" customHeight="1">
      <c r="A33" s="97">
        <v>92</v>
      </c>
      <c r="B33" s="101" t="s">
        <v>69</v>
      </c>
      <c r="C33" s="100">
        <f t="shared" si="0"/>
        <v>9000</v>
      </c>
      <c r="D33" s="99"/>
      <c r="E33" s="99"/>
      <c r="F33" s="100"/>
      <c r="G33" s="100"/>
      <c r="H33" s="99"/>
      <c r="I33" s="99"/>
      <c r="J33" s="99"/>
      <c r="K33" s="99"/>
      <c r="L33" s="100">
        <f>L34</f>
        <v>3000</v>
      </c>
      <c r="M33" s="99"/>
      <c r="N33" s="100">
        <f>N34</f>
        <v>6000</v>
      </c>
      <c r="O33" s="99"/>
      <c r="P33" s="99"/>
    </row>
    <row r="34" spans="1:16" ht="21" customHeight="1">
      <c r="A34" s="97">
        <v>922</v>
      </c>
      <c r="B34" s="101" t="s">
        <v>70</v>
      </c>
      <c r="C34" s="100">
        <f t="shared" si="0"/>
        <v>9000</v>
      </c>
      <c r="D34" s="99"/>
      <c r="E34" s="99"/>
      <c r="F34" s="100"/>
      <c r="G34" s="100"/>
      <c r="H34" s="99"/>
      <c r="I34" s="99"/>
      <c r="J34" s="99"/>
      <c r="K34" s="99"/>
      <c r="L34" s="100">
        <v>3000</v>
      </c>
      <c r="M34" s="99"/>
      <c r="N34" s="100">
        <v>6000</v>
      </c>
      <c r="O34" s="99"/>
      <c r="P34" s="99"/>
    </row>
    <row r="35" spans="1:16" ht="12.75">
      <c r="A35" s="176" t="s">
        <v>71</v>
      </c>
      <c r="B35" s="176"/>
      <c r="C35" s="93"/>
      <c r="D35" s="124"/>
      <c r="E35" s="93"/>
      <c r="F35" s="93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 customHeight="1">
      <c r="A36" s="166" t="s">
        <v>79</v>
      </c>
      <c r="B36" s="166"/>
      <c r="C36" s="166"/>
      <c r="D36" s="124"/>
      <c r="E36" s="93"/>
      <c r="F36" s="93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8" customHeight="1">
      <c r="A37" s="122"/>
      <c r="B37" s="123"/>
      <c r="C37" s="93"/>
      <c r="D37" s="124"/>
      <c r="E37" s="93"/>
      <c r="F37" s="93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122"/>
      <c r="B38" s="123"/>
      <c r="C38" s="167" t="s">
        <v>65</v>
      </c>
      <c r="D38" s="167"/>
      <c r="E38" s="167"/>
      <c r="F38" s="93"/>
      <c r="G38" s="92"/>
      <c r="H38" s="92"/>
      <c r="I38" s="92"/>
      <c r="J38" s="167" t="s">
        <v>63</v>
      </c>
      <c r="K38" s="167"/>
      <c r="L38" s="92"/>
      <c r="M38" s="92"/>
      <c r="N38" s="92"/>
      <c r="O38" s="92"/>
      <c r="P38" s="92"/>
    </row>
    <row r="39" spans="1:16" ht="12.75">
      <c r="A39" s="84"/>
      <c r="B39" s="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2"/>
      <c r="B40" s="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2"/>
      <c r="B41" s="2"/>
      <c r="C41" s="168" t="s">
        <v>73</v>
      </c>
      <c r="D41" s="168"/>
      <c r="E41" s="168"/>
      <c r="F41" s="93"/>
      <c r="G41" s="93"/>
      <c r="H41" s="93"/>
      <c r="I41" s="93"/>
      <c r="J41" s="168" t="s">
        <v>64</v>
      </c>
      <c r="K41" s="168"/>
      <c r="L41" s="93"/>
      <c r="M41" s="93"/>
      <c r="N41" s="93"/>
      <c r="O41" s="93"/>
      <c r="P41" s="93"/>
    </row>
    <row r="42" spans="1:16" ht="12.75">
      <c r="A42" s="84"/>
      <c r="B42" s="6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84"/>
      <c r="B43" s="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2.75">
      <c r="A44" s="84"/>
      <c r="B44" s="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84"/>
      <c r="B45" s="6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84"/>
      <c r="B46" s="6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84"/>
      <c r="B47" s="6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84"/>
      <c r="B48" s="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84"/>
      <c r="B49" s="6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84"/>
      <c r="B50" s="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84"/>
      <c r="B51" s="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84"/>
      <c r="B52" s="6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84"/>
      <c r="B53" s="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84"/>
      <c r="B54" s="6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84"/>
      <c r="B55" s="6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84"/>
      <c r="B56" s="6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84"/>
      <c r="B57" s="6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84"/>
      <c r="B58" s="6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84"/>
      <c r="B59" s="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84"/>
      <c r="B60" s="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84"/>
      <c r="B61" s="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84"/>
      <c r="B62" s="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84"/>
      <c r="B63" s="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84"/>
      <c r="B64" s="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84"/>
      <c r="B65" s="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84"/>
      <c r="B66" s="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84"/>
      <c r="B67" s="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84"/>
      <c r="B68" s="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84"/>
      <c r="B69" s="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84"/>
      <c r="B70" s="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84"/>
      <c r="B71" s="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84"/>
      <c r="B72" s="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84"/>
      <c r="B73" s="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84"/>
      <c r="B74" s="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84"/>
      <c r="B75" s="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84"/>
      <c r="B76" s="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84"/>
      <c r="B77" s="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84"/>
      <c r="B78" s="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84"/>
      <c r="B79" s="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84"/>
      <c r="B80" s="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84"/>
      <c r="B81" s="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84"/>
      <c r="B82" s="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84"/>
      <c r="B83" s="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84"/>
      <c r="B84" s="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84"/>
      <c r="B85" s="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84"/>
      <c r="B86" s="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84"/>
      <c r="B87" s="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84"/>
      <c r="B88" s="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84"/>
      <c r="B89" s="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84"/>
      <c r="B90" s="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84"/>
      <c r="B91" s="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84"/>
      <c r="B92" s="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84"/>
      <c r="B93" s="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84"/>
      <c r="B94" s="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84"/>
      <c r="B95" s="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ht="12.75">
      <c r="A96" s="84"/>
      <c r="B96" s="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ht="12.75">
      <c r="A97" s="84"/>
      <c r="B97" s="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ht="12.75">
      <c r="A98" s="84"/>
      <c r="B98" s="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ht="12.75">
      <c r="A99" s="84"/>
      <c r="B99" s="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1:16" ht="12.75">
      <c r="A100" s="84"/>
      <c r="B100" s="6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ht="12.75">
      <c r="A101" s="84"/>
      <c r="B101" s="6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6" ht="12.75">
      <c r="A102" s="84"/>
      <c r="B102" s="6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1:16" ht="12.75">
      <c r="A103" s="84"/>
      <c r="B103" s="6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1:16" ht="12.75">
      <c r="A104" s="84"/>
      <c r="B104" s="6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1:6" ht="12.75">
      <c r="A105" s="84"/>
      <c r="B105" s="6"/>
      <c r="C105" s="93"/>
      <c r="D105" s="93"/>
      <c r="E105" s="93"/>
      <c r="F105" s="93"/>
    </row>
    <row r="106" spans="1:6" ht="12.75">
      <c r="A106" s="84"/>
      <c r="B106" s="6"/>
      <c r="C106" s="93"/>
      <c r="D106" s="93"/>
      <c r="E106" s="93"/>
      <c r="F106" s="93"/>
    </row>
    <row r="107" spans="1:3" ht="12.75">
      <c r="A107" s="84"/>
      <c r="B107" s="6"/>
      <c r="C107" s="93"/>
    </row>
    <row r="108" spans="1:3" ht="12.75">
      <c r="A108" s="84"/>
      <c r="B108" s="6"/>
      <c r="C108" s="93"/>
    </row>
    <row r="109" spans="1:3" ht="12.75">
      <c r="A109" s="84"/>
      <c r="B109" s="6"/>
      <c r="C109" s="93"/>
    </row>
    <row r="110" spans="1:3" ht="12.75">
      <c r="A110" s="84"/>
      <c r="B110" s="6"/>
      <c r="C110" s="93"/>
    </row>
    <row r="111" spans="1:3" ht="12.75">
      <c r="A111" s="84"/>
      <c r="B111" s="6"/>
      <c r="C111" s="93"/>
    </row>
    <row r="112" spans="1:3" ht="12.75">
      <c r="A112" s="84"/>
      <c r="B112" s="6"/>
      <c r="C112" s="93"/>
    </row>
    <row r="113" spans="1:3" ht="12.75">
      <c r="A113" s="84"/>
      <c r="B113" s="6"/>
      <c r="C113" s="93"/>
    </row>
    <row r="114" spans="1:3" ht="12.75">
      <c r="A114" s="84"/>
      <c r="B114" s="6"/>
      <c r="C114" s="93"/>
    </row>
    <row r="115" spans="1:3" ht="12.75">
      <c r="A115" s="84"/>
      <c r="B115" s="6"/>
      <c r="C115" s="93"/>
    </row>
    <row r="116" spans="1:3" ht="12.75">
      <c r="A116" s="84"/>
      <c r="B116" s="6"/>
      <c r="C116" s="93"/>
    </row>
    <row r="117" spans="1:3" ht="12.75">
      <c r="A117" s="84"/>
      <c r="B117" s="6"/>
      <c r="C117" s="93"/>
    </row>
    <row r="118" spans="1:3" ht="12.75">
      <c r="A118" s="84"/>
      <c r="B118" s="6"/>
      <c r="C118" s="93"/>
    </row>
    <row r="119" spans="1:3" ht="12.75">
      <c r="A119" s="84"/>
      <c r="B119" s="6"/>
      <c r="C119" s="93"/>
    </row>
    <row r="120" spans="1:3" ht="12.75">
      <c r="A120" s="84"/>
      <c r="B120" s="6"/>
      <c r="C120" s="93"/>
    </row>
    <row r="121" spans="1:3" ht="12.75">
      <c r="A121" s="84"/>
      <c r="B121" s="6"/>
      <c r="C121" s="93"/>
    </row>
    <row r="122" spans="1:3" ht="12.75">
      <c r="A122" s="84"/>
      <c r="B122" s="6"/>
      <c r="C122" s="93"/>
    </row>
    <row r="123" spans="1:3" ht="12.75">
      <c r="A123" s="84"/>
      <c r="B123" s="6"/>
      <c r="C123" s="93"/>
    </row>
    <row r="124" spans="1:3" ht="12.75">
      <c r="A124" s="84"/>
      <c r="B124" s="6"/>
      <c r="C124" s="93"/>
    </row>
    <row r="125" spans="1:3" ht="12.75">
      <c r="A125" s="84"/>
      <c r="B125" s="6"/>
      <c r="C125" s="93"/>
    </row>
    <row r="126" spans="1:3" ht="12.75">
      <c r="A126" s="84"/>
      <c r="B126" s="6"/>
      <c r="C126" s="93"/>
    </row>
    <row r="127" spans="1:3" ht="12.75">
      <c r="A127" s="84"/>
      <c r="B127" s="6"/>
      <c r="C127" s="93"/>
    </row>
    <row r="128" spans="1:3" ht="12.75">
      <c r="A128" s="84"/>
      <c r="B128" s="6"/>
      <c r="C128" s="93"/>
    </row>
    <row r="129" spans="1:3" ht="12.75">
      <c r="A129" s="84"/>
      <c r="B129" s="6"/>
      <c r="C129" s="93"/>
    </row>
    <row r="130" spans="1:3" ht="12.75">
      <c r="A130" s="84"/>
      <c r="B130" s="6"/>
      <c r="C130" s="93"/>
    </row>
    <row r="131" spans="1:3" ht="12.75">
      <c r="A131" s="84"/>
      <c r="B131" s="6"/>
      <c r="C131" s="93"/>
    </row>
    <row r="132" spans="1:3" ht="12.75">
      <c r="A132" s="84"/>
      <c r="B132" s="6"/>
      <c r="C132" s="93"/>
    </row>
    <row r="133" spans="1:3" ht="12.75">
      <c r="A133" s="84"/>
      <c r="B133" s="6"/>
      <c r="C133" s="93"/>
    </row>
    <row r="134" spans="1:3" ht="12.75">
      <c r="A134" s="84"/>
      <c r="B134" s="6"/>
      <c r="C134" s="93"/>
    </row>
    <row r="135" spans="1:3" ht="12.75">
      <c r="A135" s="84"/>
      <c r="B135" s="6"/>
      <c r="C135" s="93"/>
    </row>
    <row r="136" spans="1:3" ht="12.75">
      <c r="A136" s="84"/>
      <c r="B136" s="6"/>
      <c r="C136" s="93"/>
    </row>
    <row r="137" spans="1:3" ht="12.75">
      <c r="A137" s="84"/>
      <c r="B137" s="6"/>
      <c r="C137" s="93"/>
    </row>
    <row r="138" spans="1:3" ht="12.75">
      <c r="A138" s="84"/>
      <c r="B138" s="6"/>
      <c r="C138" s="93"/>
    </row>
    <row r="139" spans="1:3" ht="12.75">
      <c r="A139" s="84"/>
      <c r="B139" s="6"/>
      <c r="C139" s="93"/>
    </row>
    <row r="140" spans="1:3" ht="12.75">
      <c r="A140" s="84"/>
      <c r="B140" s="6"/>
      <c r="C140" s="93"/>
    </row>
    <row r="141" spans="1:2" ht="12.75">
      <c r="A141" s="84"/>
      <c r="B141" s="6"/>
    </row>
  </sheetData>
  <sheetProtection/>
  <mergeCells count="12">
    <mergeCell ref="A35:B35"/>
    <mergeCell ref="A28:B28"/>
    <mergeCell ref="A36:C36"/>
    <mergeCell ref="J38:K38"/>
    <mergeCell ref="J41:K41"/>
    <mergeCell ref="C38:E38"/>
    <mergeCell ref="C41:E41"/>
    <mergeCell ref="A1:P1"/>
    <mergeCell ref="A4:B4"/>
    <mergeCell ref="A5:B5"/>
    <mergeCell ref="A6:B6"/>
    <mergeCell ref="A23:B23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2016-06-28T06:13:30Z</cp:lastPrinted>
  <dcterms:created xsi:type="dcterms:W3CDTF">2013-09-11T11:00:21Z</dcterms:created>
  <dcterms:modified xsi:type="dcterms:W3CDTF">2016-06-28T06:17:37Z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