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PRIHODA'!$A$1:$I$41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J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374.000+70.000</t>
        </r>
      </text>
    </comment>
    <comment ref="K13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393.000+70.000</t>
        </r>
      </text>
    </comment>
    <comment ref="J2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207.000+1.000+5.000+2.000</t>
        </r>
      </text>
    </comment>
    <comment ref="K2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212.000+1.000+5.000+2.000</t>
        </r>
      </text>
    </comment>
    <comment ref="G29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3231 6.000, 3232 4.000, 3233 2.000, 3235 100.000, 3237 80.000</t>
        </r>
      </text>
    </comment>
    <comment ref="E2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8.815,34</t>
        </r>
      </text>
    </comment>
    <comment ref="E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2.961,50</t>
        </r>
      </text>
    </comment>
    <comment ref="G3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33.271,69</t>
        </r>
      </text>
    </comment>
  </commentList>
</comments>
</file>

<file path=xl/sharedStrings.xml><?xml version="1.0" encoding="utf-8"?>
<sst xmlns="http://schemas.openxmlformats.org/spreadsheetml/2006/main" count="118" uniqueCount="75">
  <si>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</si>
  <si>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</si>
  <si>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</si>
  <si>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</si>
  <si>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</si>
  <si>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</si>
  <si>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</si>
  <si>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</si>
  <si>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</si>
  <si>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</si>
  <si>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</si>
  <si>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</si>
  <si>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</si>
  <si>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</si>
  <si>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</si>
  <si>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</si>
  <si>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</si>
  <si>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</si>
  <si>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</si>
  <si>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</si>
  <si>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</si>
  <si>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</si>
  <si>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</si>
  <si>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</si>
  <si>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</si>
  <si>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</si>
  <si>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</si>
  <si>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</si>
  <si>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</si>
  <si>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</si>
  <si>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</si>
  <si>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</si>
  <si>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</si>
  <si>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</si>
  <si>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</si>
  <si>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</si>
  <si>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</si>
  <si>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</si>
  <si>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</si>
  <si>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</si>
  <si>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</si>
  <si>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</si>
  <si>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</si>
  <si>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</si>
  <si>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</si>
  <si>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</si>
  <si>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</si>
  <si>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</si>
  <si>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proračunskih korisnika- škole-prihodi za posebne namjene</t>
  </si>
  <si>
    <t>Prihodi proračunskih korisnika- škole- vlastiti prihodi</t>
  </si>
  <si>
    <t>Donacije za proračunske korisnike- škole</t>
  </si>
  <si>
    <t>Namjenski primici od zaduživanja proračunskih korisnika- škole</t>
  </si>
  <si>
    <t>Decentralizirani prihodi- Grad Kutina</t>
  </si>
  <si>
    <t>Opći prihodi i primici (prihodi od financijske imovine)</t>
  </si>
  <si>
    <t>Pomoći za proračunske korisnike- škole- Državni proračun</t>
  </si>
  <si>
    <t>PRORAČUNSKI KORISNIK:                                             46850 OGŠ BORISA PAPANDOPULA KUTINA</t>
  </si>
  <si>
    <t>Program:                                                                      A12 1002 OSNOVNO ŠKOLSTVO</t>
  </si>
  <si>
    <t>Naziv aktivnosti:                                                       A100001 Redovna djelatnost unutar opsega</t>
  </si>
  <si>
    <t>Naknade troškova osobama izvan radnog odnosa</t>
  </si>
  <si>
    <t>Naziv aktivnosti:                                                       A100002 Redovna djelatnost van opsega</t>
  </si>
  <si>
    <t>Naziv aktivnosti:                                                       A100003 Ulaganje u održavanje školskih objekata i opremu</t>
  </si>
  <si>
    <t>Rashodi za nabavu proizvedene dugotrajne imovine</t>
  </si>
  <si>
    <t>Ravnatelj:</t>
  </si>
  <si>
    <t>Nikola Šćapec, prof.</t>
  </si>
  <si>
    <t>Predsjednik Školskog odbora:</t>
  </si>
  <si>
    <t>Saša Begović Matošković, prof.</t>
  </si>
  <si>
    <t>Klasa: 400-02/18-01/02</t>
  </si>
  <si>
    <t>Ur.broj: 2176-51-18-01-01</t>
  </si>
  <si>
    <t>PLAN RASHODA I IZDATAKA- 1. izmjene i dopune</t>
  </si>
  <si>
    <t>VLASTITI IZVORI</t>
  </si>
  <si>
    <t>REZULTAT POSLOVANJA</t>
  </si>
  <si>
    <t xml:space="preserve">Manjak prihoda- preneseni </t>
  </si>
  <si>
    <t>PLAN PRIHODA I PRIMITAKA- 1. izmjene i dopune</t>
  </si>
  <si>
    <t>1. IZMJENE I DOPUNE FINANCIJSKOG PLANA                                                                                                                                                           OSNOVNE GLAZBENE ŠKOLE BORISA PAPANDOPULA KUTINA                                                               ZA 2018. I                                                                                                                                                PROJEKCIJA PLANA ZA  2019. I 2020. GODINU</t>
  </si>
  <si>
    <t>Donacije za proračunske korisnike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</si>
</sst>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7" xfId="0" applyFont="1" applyBorder="1" applyAlignment="1" quotePrefix="1">
      <alignment horizontal="left" vertical="center" wrapText="1"/>
    </xf>
    <xf numFmtId="0" fontId="30" fillId="0" borderId="27" xfId="0" applyFont="1" applyBorder="1" applyAlignment="1" quotePrefix="1">
      <alignment horizontal="center" vertical="center" wrapText="1"/>
    </xf>
    <xf numFmtId="0" fontId="27" fillId="0" borderId="2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left" wrapText="1"/>
    </xf>
    <xf numFmtId="0" fontId="34" fillId="0" borderId="27" xfId="0" applyFont="1" applyBorder="1" applyAlignment="1" quotePrefix="1">
      <alignment horizontal="center" wrapText="1"/>
    </xf>
    <xf numFmtId="0" fontId="34" fillId="0" borderId="27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8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8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1" xfId="0" applyFont="1" applyBorder="1" applyAlignment="1">
      <alignment vertical="center" wrapText="1"/>
    </xf>
    <xf numFmtId="1" fontId="21" fillId="49" borderId="19" xfId="0" applyNumberFormat="1" applyFont="1" applyFill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4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3" xfId="0" applyNumberFormat="1" applyFont="1" applyBorder="1" applyAlignment="1">
      <alignment horizont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4" fontId="27" fillId="0" borderId="20" xfId="0" applyNumberFormat="1" applyFont="1" applyFill="1" applyBorder="1" applyAlignment="1" applyProtection="1">
      <alignment/>
      <protection/>
    </xf>
    <xf numFmtId="4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4" fontId="27" fillId="51" borderId="20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 horizontal="right" vertical="center" wrapText="1"/>
    </xf>
    <xf numFmtId="4" fontId="22" fillId="0" borderId="33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8" xfId="0" applyNumberFormat="1" applyFont="1" applyFill="1" applyBorder="1" applyAlignment="1" applyProtection="1">
      <alignment horizontal="left" wrapText="1"/>
      <protection/>
    </xf>
    <xf numFmtId="0" fontId="38" fillId="7" borderId="27" xfId="0" applyNumberFormat="1" applyFont="1" applyFill="1" applyBorder="1" applyAlignment="1" applyProtection="1">
      <alignment wrapText="1"/>
      <protection/>
    </xf>
    <xf numFmtId="0" fontId="21" fillId="7" borderId="27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8" fillId="0" borderId="27" xfId="0" applyNumberFormat="1" applyFont="1" applyFill="1" applyBorder="1" applyAlignment="1" applyProtection="1">
      <alignment wrapText="1"/>
      <protection/>
    </xf>
    <xf numFmtId="0" fontId="21" fillId="0" borderId="27" xfId="0" applyNumberFormat="1" applyFont="1" applyFill="1" applyBorder="1" applyAlignment="1" applyProtection="1">
      <alignment/>
      <protection/>
    </xf>
    <xf numFmtId="0" fontId="37" fillId="0" borderId="28" xfId="0" applyFont="1" applyFill="1" applyBorder="1" applyAlignment="1" quotePrefix="1">
      <alignment horizontal="left"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21" fillId="0" borderId="27" xfId="0" applyNumberFormat="1" applyFont="1" applyFill="1" applyBorder="1" applyAlignment="1" applyProtection="1">
      <alignment wrapText="1"/>
      <protection/>
    </xf>
    <xf numFmtId="0" fontId="37" fillId="0" borderId="28" xfId="0" applyFont="1" applyBorder="1" applyAlignment="1" quotePrefix="1">
      <alignment horizontal="left"/>
    </xf>
    <xf numFmtId="0" fontId="37" fillId="7" borderId="2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8" xfId="0" applyNumberFormat="1" applyFont="1" applyFill="1" applyBorder="1" applyAlignment="1" applyProtection="1">
      <alignment horizontal="left" wrapText="1"/>
      <protection/>
    </xf>
    <xf numFmtId="0" fontId="34" fillId="50" borderId="27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27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9" fillId="0" borderId="20" xfId="0" applyNumberFormat="1" applyFont="1" applyFill="1" applyBorder="1" applyAlignment="1" applyProtection="1">
      <alignment horizontal="left" wrapText="1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7" fillId="0" borderId="27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G17" sqref="G17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8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2.25" customHeight="1">
      <c r="A2" s="133"/>
      <c r="B2" s="133"/>
      <c r="C2" s="133"/>
      <c r="D2" s="133"/>
      <c r="E2" s="133"/>
      <c r="F2" s="133"/>
      <c r="G2" s="133"/>
      <c r="H2" s="133"/>
    </row>
    <row r="3" spans="1:8" ht="64.5" customHeight="1">
      <c r="A3" s="134" t="s">
        <v>73</v>
      </c>
      <c r="B3" s="134"/>
      <c r="C3" s="134"/>
      <c r="D3" s="134"/>
      <c r="E3" s="134"/>
      <c r="F3" s="134"/>
      <c r="G3" s="134"/>
      <c r="H3" s="134"/>
    </row>
    <row r="4" spans="1:8" s="55" customFormat="1" ht="26.25" customHeight="1">
      <c r="A4" s="134" t="s">
        <v>26</v>
      </c>
      <c r="B4" s="134"/>
      <c r="C4" s="134"/>
      <c r="D4" s="134"/>
      <c r="E4" s="134"/>
      <c r="F4" s="134"/>
      <c r="G4" s="135"/>
      <c r="H4" s="135"/>
    </row>
    <row r="5" spans="1:5" ht="15.75" customHeight="1">
      <c r="A5" s="56"/>
      <c r="B5" s="57"/>
      <c r="C5" s="57"/>
      <c r="D5" s="57"/>
      <c r="E5" s="57"/>
    </row>
    <row r="6" spans="1:9" ht="27.75" customHeight="1">
      <c r="A6" s="58"/>
      <c r="B6" s="59"/>
      <c r="C6" s="59"/>
      <c r="D6" s="60"/>
      <c r="E6" s="61"/>
      <c r="F6" s="62" t="s">
        <v>37</v>
      </c>
      <c r="G6" s="62" t="s">
        <v>38</v>
      </c>
      <c r="H6" s="63" t="s">
        <v>39</v>
      </c>
      <c r="I6" s="64"/>
    </row>
    <row r="7" spans="1:9" ht="27.75" customHeight="1">
      <c r="A7" s="136" t="s">
        <v>27</v>
      </c>
      <c r="B7" s="137"/>
      <c r="C7" s="137"/>
      <c r="D7" s="137"/>
      <c r="E7" s="138"/>
      <c r="F7" s="81">
        <f>+F8+F9</f>
        <v>2157000</v>
      </c>
      <c r="G7" s="81">
        <f>G8+G9</f>
        <v>2243000</v>
      </c>
      <c r="H7" s="81">
        <f>+H8+H9</f>
        <v>2303000</v>
      </c>
      <c r="I7" s="78"/>
    </row>
    <row r="8" spans="1:8" ht="22.5" customHeight="1">
      <c r="A8" s="139" t="s">
        <v>0</v>
      </c>
      <c r="B8" s="140"/>
      <c r="C8" s="140"/>
      <c r="D8" s="140"/>
      <c r="E8" s="141"/>
      <c r="F8" s="84">
        <f>'PLAN PRIHODA'!B14+'PLAN PRIHODA'!C14+'PLAN PRIHODA'!D14+'PLAN PRIHODA'!E14+'PLAN PRIHODA'!F14+'PLAN PRIHODA'!G14+'PLAN PRIHODA'!H14+'PLAN PRIHODA'!I14</f>
        <v>2157000</v>
      </c>
      <c r="G8" s="84">
        <f>'PLAN PRIHODA'!B27+'PLAN PRIHODA'!C27+'PLAN PRIHODA'!D27+'PLAN PRIHODA'!E27+'PLAN PRIHODA'!F27+'PLAN PRIHODA'!G27+'PLAN PRIHODA'!H27+'PLAN PRIHODA'!I27</f>
        <v>2243000</v>
      </c>
      <c r="H8" s="84">
        <f>'PLAN PRIHODA'!B40+'PLAN PRIHODA'!C40+'PLAN PRIHODA'!D40+'PLAN PRIHODA'!E40+'PLAN PRIHODA'!F40+'PLAN PRIHODA'!G40+'PLAN PRIHODA'!H40+'PLAN PRIHODA'!I40</f>
        <v>2303000</v>
      </c>
    </row>
    <row r="9" spans="1:8" ht="22.5" customHeight="1">
      <c r="A9" s="142" t="s">
        <v>29</v>
      </c>
      <c r="B9" s="141"/>
      <c r="C9" s="141"/>
      <c r="D9" s="141"/>
      <c r="E9" s="141"/>
      <c r="F9" s="84">
        <v>0</v>
      </c>
      <c r="G9" s="84">
        <v>0</v>
      </c>
      <c r="H9" s="84">
        <v>0</v>
      </c>
    </row>
    <row r="10" spans="1:8" ht="22.5" customHeight="1">
      <c r="A10" s="80" t="s">
        <v>28</v>
      </c>
      <c r="B10" s="83"/>
      <c r="C10" s="83"/>
      <c r="D10" s="83"/>
      <c r="E10" s="83"/>
      <c r="F10" s="81">
        <f>+F11+F12</f>
        <v>2111000</v>
      </c>
      <c r="G10" s="81">
        <f>+G11+G12</f>
        <v>2243000</v>
      </c>
      <c r="H10" s="81">
        <f>+H11+H12</f>
        <v>2303000</v>
      </c>
    </row>
    <row r="11" spans="1:10" ht="22.5" customHeight="1">
      <c r="A11" s="143" t="s">
        <v>1</v>
      </c>
      <c r="B11" s="140"/>
      <c r="C11" s="140"/>
      <c r="D11" s="140"/>
      <c r="E11" s="144"/>
      <c r="F11" s="84">
        <f>'PLAN RASHODA I IZDATAKA'!C8+'PLAN RASHODA I IZDATAKA'!C25</f>
        <v>2106000</v>
      </c>
      <c r="G11" s="84">
        <f>'PLAN RASHODA I IZDATAKA'!J7+'PLAN RASHODA I IZDATAKA'!J24</f>
        <v>2197000</v>
      </c>
      <c r="H11" s="66">
        <f>'PLAN RASHODA I IZDATAKA'!K7+'PLAN RASHODA I IZDATAKA'!K24</f>
        <v>2251000</v>
      </c>
      <c r="I11" s="45"/>
      <c r="J11" s="45"/>
    </row>
    <row r="12" spans="1:10" ht="22.5" customHeight="1">
      <c r="A12" s="145" t="s">
        <v>44</v>
      </c>
      <c r="B12" s="141"/>
      <c r="C12" s="141"/>
      <c r="D12" s="141"/>
      <c r="E12" s="141"/>
      <c r="F12" s="65">
        <f>'PLAN RASHODA I IZDATAKA'!C35</f>
        <v>5000</v>
      </c>
      <c r="G12" s="65">
        <f>'PLAN RASHODA I IZDATAKA'!J35</f>
        <v>46000</v>
      </c>
      <c r="H12" s="66">
        <f>'PLAN RASHODA I IZDATAKA'!K35</f>
        <v>52000</v>
      </c>
      <c r="I12" s="45"/>
      <c r="J12" s="45"/>
    </row>
    <row r="13" spans="1:10" ht="22.5" customHeight="1">
      <c r="A13" s="146" t="s">
        <v>2</v>
      </c>
      <c r="B13" s="137"/>
      <c r="C13" s="137"/>
      <c r="D13" s="137"/>
      <c r="E13" s="137"/>
      <c r="F13" s="82">
        <f>+F7-F10</f>
        <v>46000</v>
      </c>
      <c r="G13" s="82">
        <f>+G7-G10</f>
        <v>0</v>
      </c>
      <c r="H13" s="82">
        <f>+H7-H10</f>
        <v>0</v>
      </c>
      <c r="J13" s="45"/>
    </row>
    <row r="14" spans="1:8" ht="25.5" customHeight="1">
      <c r="A14" s="134"/>
      <c r="B14" s="147"/>
      <c r="C14" s="147"/>
      <c r="D14" s="147"/>
      <c r="E14" s="147"/>
      <c r="F14" s="148"/>
      <c r="G14" s="148"/>
      <c r="H14" s="148"/>
    </row>
    <row r="15" spans="1:10" ht="27.75" customHeight="1">
      <c r="A15" s="58"/>
      <c r="B15" s="59"/>
      <c r="C15" s="59"/>
      <c r="D15" s="60"/>
      <c r="E15" s="61"/>
      <c r="F15" s="62" t="s">
        <v>37</v>
      </c>
      <c r="G15" s="62" t="s">
        <v>38</v>
      </c>
      <c r="H15" s="63" t="s">
        <v>39</v>
      </c>
      <c r="J15" s="45"/>
    </row>
    <row r="16" spans="1:10" ht="30.75" customHeight="1">
      <c r="A16" s="149" t="s">
        <v>45</v>
      </c>
      <c r="B16" s="150"/>
      <c r="C16" s="150"/>
      <c r="D16" s="150"/>
      <c r="E16" s="151"/>
      <c r="F16" s="85">
        <v>-46000</v>
      </c>
      <c r="G16" s="85"/>
      <c r="H16" s="86"/>
      <c r="J16" s="45"/>
    </row>
    <row r="17" spans="1:10" ht="34.5" customHeight="1">
      <c r="A17" s="152" t="s">
        <v>46</v>
      </c>
      <c r="B17" s="153"/>
      <c r="C17" s="153"/>
      <c r="D17" s="153"/>
      <c r="E17" s="154"/>
      <c r="F17" s="87">
        <v>-46000</v>
      </c>
      <c r="G17" s="87"/>
      <c r="H17" s="82"/>
      <c r="J17" s="45"/>
    </row>
    <row r="18" spans="1:10" s="50" customFormat="1" ht="25.5" customHeight="1">
      <c r="A18" s="157"/>
      <c r="B18" s="147"/>
      <c r="C18" s="147"/>
      <c r="D18" s="147"/>
      <c r="E18" s="147"/>
      <c r="F18" s="148"/>
      <c r="G18" s="148"/>
      <c r="H18" s="148"/>
      <c r="J18" s="88"/>
    </row>
    <row r="19" spans="1:11" s="50" customFormat="1" ht="27.75" customHeight="1">
      <c r="A19" s="58"/>
      <c r="B19" s="59"/>
      <c r="C19" s="59"/>
      <c r="D19" s="60"/>
      <c r="E19" s="61"/>
      <c r="F19" s="62" t="s">
        <v>37</v>
      </c>
      <c r="G19" s="62" t="s">
        <v>38</v>
      </c>
      <c r="H19" s="63" t="s">
        <v>39</v>
      </c>
      <c r="J19" s="88"/>
      <c r="K19" s="88"/>
    </row>
    <row r="20" spans="1:10" s="50" customFormat="1" ht="22.5" customHeight="1">
      <c r="A20" s="139" t="s">
        <v>3</v>
      </c>
      <c r="B20" s="140"/>
      <c r="C20" s="140"/>
      <c r="D20" s="140"/>
      <c r="E20" s="140"/>
      <c r="F20" s="65"/>
      <c r="G20" s="65"/>
      <c r="H20" s="65"/>
      <c r="J20" s="88"/>
    </row>
    <row r="21" spans="1:8" s="50" customFormat="1" ht="33.75" customHeight="1">
      <c r="A21" s="139" t="s">
        <v>4</v>
      </c>
      <c r="B21" s="140"/>
      <c r="C21" s="140"/>
      <c r="D21" s="140"/>
      <c r="E21" s="140"/>
      <c r="F21" s="65"/>
      <c r="G21" s="65"/>
      <c r="H21" s="65"/>
    </row>
    <row r="22" spans="1:11" s="50" customFormat="1" ht="22.5" customHeight="1">
      <c r="A22" s="146" t="s">
        <v>5</v>
      </c>
      <c r="B22" s="137"/>
      <c r="C22" s="137"/>
      <c r="D22" s="137"/>
      <c r="E22" s="137"/>
      <c r="F22" s="81">
        <f>F20-F21</f>
        <v>0</v>
      </c>
      <c r="G22" s="81">
        <f>G20-G21</f>
        <v>0</v>
      </c>
      <c r="H22" s="81">
        <f>H20-H21</f>
        <v>0</v>
      </c>
      <c r="J22" s="89"/>
      <c r="K22" s="88"/>
    </row>
    <row r="23" spans="1:8" s="50" customFormat="1" ht="25.5" customHeight="1">
      <c r="A23" s="157"/>
      <c r="B23" s="147"/>
      <c r="C23" s="147"/>
      <c r="D23" s="147"/>
      <c r="E23" s="147"/>
      <c r="F23" s="148"/>
      <c r="G23" s="148"/>
      <c r="H23" s="148"/>
    </row>
    <row r="24" spans="1:8" s="50" customFormat="1" ht="22.5" customHeight="1">
      <c r="A24" s="143" t="s">
        <v>6</v>
      </c>
      <c r="B24" s="140"/>
      <c r="C24" s="140"/>
      <c r="D24" s="140"/>
      <c r="E24" s="140"/>
      <c r="F24" s="65">
        <f>IF((F13+F17+F22)&lt;&gt;0,"NESLAGANJE ZBROJA",(F13+F17+F22))</f>
        <v>0</v>
      </c>
      <c r="G24" s="65">
        <f>IF((G13+G17+G22)&lt;&gt;0,"NESLAGANJE ZBROJA",(G13+G17+G22))</f>
        <v>0</v>
      </c>
      <c r="H24" s="65">
        <f>IF((H13+H17+H22)&lt;&gt;0,"NESLAGANJE ZBROJA",(H13+H17+H22))</f>
        <v>0</v>
      </c>
    </row>
    <row r="25" spans="1:5" s="50" customFormat="1" ht="6.75" customHeight="1">
      <c r="A25" s="67"/>
      <c r="B25" s="57"/>
      <c r="C25" s="57"/>
      <c r="D25" s="57"/>
      <c r="E25" s="57"/>
    </row>
    <row r="26" spans="1:8" ht="42" customHeight="1">
      <c r="A26" s="155" t="s">
        <v>47</v>
      </c>
      <c r="B26" s="156"/>
      <c r="C26" s="156"/>
      <c r="D26" s="156"/>
      <c r="E26" s="156"/>
      <c r="F26" s="156"/>
      <c r="G26" s="156"/>
      <c r="H26" s="156"/>
    </row>
    <row r="27" ht="12.75">
      <c r="E27" s="90"/>
    </row>
    <row r="31" spans="6:8" ht="12.75">
      <c r="F31" s="45"/>
      <c r="G31" s="45"/>
      <c r="H31" s="45"/>
    </row>
    <row r="32" spans="6:8" ht="12.75">
      <c r="F32" s="45"/>
      <c r="G32" s="45"/>
      <c r="H32" s="45"/>
    </row>
    <row r="33" spans="5:8" ht="12.75">
      <c r="E33" s="91"/>
      <c r="F33" s="47"/>
      <c r="G33" s="47"/>
      <c r="H33" s="47"/>
    </row>
    <row r="34" spans="5:8" ht="12.75">
      <c r="E34" s="91"/>
      <c r="F34" s="45"/>
      <c r="G34" s="45"/>
      <c r="H34" s="45"/>
    </row>
    <row r="35" spans="5:8" ht="12.75">
      <c r="E35" s="91"/>
      <c r="F35" s="45"/>
      <c r="G35" s="45"/>
      <c r="H35" s="45"/>
    </row>
    <row r="36" spans="5:8" ht="12.75">
      <c r="E36" s="91"/>
      <c r="F36" s="45"/>
      <c r="G36" s="45"/>
      <c r="H36" s="45"/>
    </row>
    <row r="37" spans="5:8" ht="12.75">
      <c r="E37" s="91"/>
      <c r="F37" s="45"/>
      <c r="G37" s="45"/>
      <c r="H37" s="45"/>
    </row>
    <row r="38" ht="12.75">
      <c r="E38" s="91"/>
    </row>
    <row r="43" ht="12.75">
      <c r="F43" s="45"/>
    </row>
    <row r="44" ht="12.75">
      <c r="F44" s="45"/>
    </row>
    <row r="45" ht="12.75">
      <c r="F45" s="4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view="pageBreakPreview" zoomScale="60" zoomScalePageLayoutView="0" workbookViewId="0" topLeftCell="A13">
      <selection activeCell="G9" sqref="G9"/>
    </sheetView>
  </sheetViews>
  <sheetFormatPr defaultColWidth="11.421875" defaultRowHeight="12.75"/>
  <cols>
    <col min="1" max="1" width="16.00390625" style="20" customWidth="1"/>
    <col min="2" max="4" width="17.57421875" style="20" customWidth="1"/>
    <col min="5" max="5" width="17.57421875" style="51" customWidth="1"/>
    <col min="6" max="9" width="17.57421875" style="4" customWidth="1"/>
    <col min="10" max="10" width="7.8515625" style="4" customWidth="1"/>
    <col min="11" max="11" width="14.28125" style="4" customWidth="1"/>
    <col min="12" max="12" width="7.8515625" style="4" customWidth="1"/>
    <col min="13" max="16384" width="11.421875" style="4" customWidth="1"/>
  </cols>
  <sheetData>
    <row r="1" spans="1:9" ht="24" customHeight="1">
      <c r="A1" s="134" t="s">
        <v>72</v>
      </c>
      <c r="B1" s="134"/>
      <c r="C1" s="134"/>
      <c r="D1" s="134"/>
      <c r="E1" s="134"/>
      <c r="F1" s="134"/>
      <c r="G1" s="134"/>
      <c r="H1" s="134"/>
      <c r="I1" s="134"/>
    </row>
    <row r="2" spans="1:9" s="1" customFormat="1" ht="13.5" thickBot="1">
      <c r="A2" s="10"/>
      <c r="I2" s="11" t="s">
        <v>7</v>
      </c>
    </row>
    <row r="3" spans="1:9" s="1" customFormat="1" ht="26.25" thickBot="1">
      <c r="A3" s="74" t="s">
        <v>8</v>
      </c>
      <c r="B3" s="161" t="s">
        <v>32</v>
      </c>
      <c r="C3" s="162"/>
      <c r="D3" s="163"/>
      <c r="E3" s="163"/>
      <c r="F3" s="163"/>
      <c r="G3" s="163"/>
      <c r="H3" s="163"/>
      <c r="I3" s="164"/>
    </row>
    <row r="4" spans="1:9" s="1" customFormat="1" ht="90" thickBot="1">
      <c r="A4" s="75" t="s">
        <v>9</v>
      </c>
      <c r="B4" s="12" t="s">
        <v>53</v>
      </c>
      <c r="C4" s="92" t="s">
        <v>52</v>
      </c>
      <c r="D4" s="13" t="s">
        <v>49</v>
      </c>
      <c r="E4" s="13" t="s">
        <v>48</v>
      </c>
      <c r="F4" s="13" t="s">
        <v>54</v>
      </c>
      <c r="G4" s="13" t="s">
        <v>50</v>
      </c>
      <c r="H4" s="13" t="s">
        <v>30</v>
      </c>
      <c r="I4" s="14" t="s">
        <v>51</v>
      </c>
    </row>
    <row r="5" spans="1:9" s="1" customFormat="1" ht="12.75">
      <c r="A5" s="93">
        <v>636</v>
      </c>
      <c r="B5" s="96"/>
      <c r="C5" s="96"/>
      <c r="D5" s="97"/>
      <c r="E5" s="97"/>
      <c r="F5" s="97">
        <v>1819000</v>
      </c>
      <c r="G5" s="97"/>
      <c r="H5" s="98"/>
      <c r="I5" s="99"/>
    </row>
    <row r="6" spans="1:9" s="1" customFormat="1" ht="12.75">
      <c r="A6" s="15">
        <v>641</v>
      </c>
      <c r="B6" s="130">
        <v>1000</v>
      </c>
      <c r="C6" s="100"/>
      <c r="D6" s="101"/>
      <c r="E6" s="102"/>
      <c r="F6" s="103"/>
      <c r="G6" s="103"/>
      <c r="H6" s="104"/>
      <c r="I6" s="105"/>
    </row>
    <row r="7" spans="1:9" s="1" customFormat="1" ht="12.75">
      <c r="A7" s="15">
        <v>652</v>
      </c>
      <c r="B7" s="106"/>
      <c r="C7" s="106"/>
      <c r="D7" s="101"/>
      <c r="E7" s="101">
        <v>236000</v>
      </c>
      <c r="F7" s="101"/>
      <c r="G7" s="101"/>
      <c r="H7" s="107"/>
      <c r="I7" s="108"/>
    </row>
    <row r="8" spans="1:9" s="1" customFormat="1" ht="12.75">
      <c r="A8" s="15">
        <v>661</v>
      </c>
      <c r="B8" s="106"/>
      <c r="C8" s="106"/>
      <c r="D8" s="101">
        <v>5000</v>
      </c>
      <c r="E8" s="101"/>
      <c r="F8" s="101"/>
      <c r="G8" s="101"/>
      <c r="H8" s="107"/>
      <c r="I8" s="108"/>
    </row>
    <row r="9" spans="1:9" s="1" customFormat="1" ht="12.75">
      <c r="A9" s="15">
        <v>663</v>
      </c>
      <c r="B9" s="106"/>
      <c r="C9" s="106"/>
      <c r="D9" s="101"/>
      <c r="E9" s="101"/>
      <c r="F9" s="101"/>
      <c r="G9" s="101">
        <v>4000</v>
      </c>
      <c r="H9" s="107"/>
      <c r="I9" s="108"/>
    </row>
    <row r="10" spans="1:9" s="1" customFormat="1" ht="12.75">
      <c r="A10" s="15">
        <v>671</v>
      </c>
      <c r="B10" s="106"/>
      <c r="C10" s="106">
        <f>73000+5000+12000</f>
        <v>90000</v>
      </c>
      <c r="D10" s="101"/>
      <c r="E10" s="101"/>
      <c r="F10" s="101"/>
      <c r="G10" s="101"/>
      <c r="H10" s="107"/>
      <c r="I10" s="108"/>
    </row>
    <row r="11" spans="1:9" s="1" customFormat="1" ht="12.75">
      <c r="A11" s="15">
        <v>683</v>
      </c>
      <c r="B11" s="106"/>
      <c r="C11" s="106"/>
      <c r="D11" s="101"/>
      <c r="E11" s="101">
        <v>2000</v>
      </c>
      <c r="F11" s="101"/>
      <c r="G11" s="101"/>
      <c r="H11" s="107"/>
      <c r="I11" s="108"/>
    </row>
    <row r="12" spans="1:9" s="1" customFormat="1" ht="12.75">
      <c r="A12" s="15"/>
      <c r="B12" s="106"/>
      <c r="C12" s="106"/>
      <c r="D12" s="101"/>
      <c r="E12" s="131"/>
      <c r="F12" s="101"/>
      <c r="G12" s="101"/>
      <c r="H12" s="107"/>
      <c r="I12" s="108"/>
    </row>
    <row r="13" spans="1:9" s="1" customFormat="1" ht="13.5" thickBot="1">
      <c r="A13" s="17"/>
      <c r="B13" s="109"/>
      <c r="C13" s="109"/>
      <c r="D13" s="110"/>
      <c r="E13" s="110"/>
      <c r="F13" s="110"/>
      <c r="G13" s="110"/>
      <c r="H13" s="111"/>
      <c r="I13" s="112"/>
    </row>
    <row r="14" spans="1:9" s="1" customFormat="1" ht="30" customHeight="1" thickBot="1">
      <c r="A14" s="18" t="s">
        <v>10</v>
      </c>
      <c r="B14" s="113">
        <f>SUM(B6:B13)</f>
        <v>1000</v>
      </c>
      <c r="C14" s="113">
        <f>SUM(C6:C13)</f>
        <v>90000</v>
      </c>
      <c r="D14" s="114">
        <f>SUM(D6:D13)</f>
        <v>5000</v>
      </c>
      <c r="E14" s="115">
        <f>SUM(E5:E11)</f>
        <v>238000</v>
      </c>
      <c r="F14" s="114">
        <f>SUM(F5:F13)</f>
        <v>1819000</v>
      </c>
      <c r="G14" s="115">
        <f>SUM(G6:G13)</f>
        <v>4000</v>
      </c>
      <c r="H14" s="114">
        <v>0</v>
      </c>
      <c r="I14" s="116">
        <v>0</v>
      </c>
    </row>
    <row r="15" spans="1:9" s="1" customFormat="1" ht="28.5" customHeight="1" thickBot="1">
      <c r="A15" s="18" t="s">
        <v>33</v>
      </c>
      <c r="B15" s="158">
        <f>B14+D14+E14+F14+G14+H14+I14+C14</f>
        <v>2157000</v>
      </c>
      <c r="C15" s="159"/>
      <c r="D15" s="159"/>
      <c r="E15" s="159"/>
      <c r="F15" s="159"/>
      <c r="G15" s="159"/>
      <c r="H15" s="159"/>
      <c r="I15" s="160"/>
    </row>
    <row r="16" spans="1:9" ht="13.5" thickBot="1">
      <c r="A16" s="7"/>
      <c r="B16" s="7"/>
      <c r="C16" s="7"/>
      <c r="D16" s="7"/>
      <c r="E16" s="8"/>
      <c r="F16" s="19"/>
      <c r="I16" s="11"/>
    </row>
    <row r="17" spans="1:9" ht="24" customHeight="1" thickBot="1">
      <c r="A17" s="76" t="s">
        <v>8</v>
      </c>
      <c r="B17" s="161" t="s">
        <v>34</v>
      </c>
      <c r="C17" s="162"/>
      <c r="D17" s="163"/>
      <c r="E17" s="163"/>
      <c r="F17" s="163"/>
      <c r="G17" s="163"/>
      <c r="H17" s="163"/>
      <c r="I17" s="164"/>
    </row>
    <row r="18" spans="1:9" ht="90" thickBot="1">
      <c r="A18" s="77" t="s">
        <v>9</v>
      </c>
      <c r="B18" s="12" t="s">
        <v>53</v>
      </c>
      <c r="C18" s="92" t="s">
        <v>52</v>
      </c>
      <c r="D18" s="13" t="s">
        <v>49</v>
      </c>
      <c r="E18" s="13" t="s">
        <v>48</v>
      </c>
      <c r="F18" s="13" t="s">
        <v>54</v>
      </c>
      <c r="G18" s="13" t="s">
        <v>50</v>
      </c>
      <c r="H18" s="13" t="s">
        <v>30</v>
      </c>
      <c r="I18" s="14" t="s">
        <v>51</v>
      </c>
    </row>
    <row r="19" spans="1:9" ht="12.75">
      <c r="A19" s="3">
        <v>63</v>
      </c>
      <c r="B19" s="117"/>
      <c r="C19" s="117"/>
      <c r="D19" s="118"/>
      <c r="E19" s="119"/>
      <c r="F19" s="120">
        <v>1909000</v>
      </c>
      <c r="G19" s="120"/>
      <c r="H19" s="121"/>
      <c r="I19" s="122"/>
    </row>
    <row r="20" spans="1:9" ht="12.75">
      <c r="A20" s="15">
        <v>64</v>
      </c>
      <c r="B20" s="106">
        <v>1000</v>
      </c>
      <c r="C20" s="106"/>
      <c r="D20" s="101"/>
      <c r="E20" s="101"/>
      <c r="F20" s="101"/>
      <c r="G20" s="101"/>
      <c r="H20" s="107"/>
      <c r="I20" s="108"/>
    </row>
    <row r="21" spans="1:9" ht="12.75">
      <c r="A21" s="15">
        <v>65</v>
      </c>
      <c r="B21" s="106"/>
      <c r="C21" s="106"/>
      <c r="D21" s="101"/>
      <c r="E21" s="101">
        <v>247000</v>
      </c>
      <c r="F21" s="101"/>
      <c r="G21" s="101"/>
      <c r="H21" s="107"/>
      <c r="I21" s="108"/>
    </row>
    <row r="22" spans="1:9" ht="12.75">
      <c r="A22" s="15">
        <v>66</v>
      </c>
      <c r="B22" s="106"/>
      <c r="C22" s="106"/>
      <c r="D22" s="101">
        <v>6000</v>
      </c>
      <c r="E22" s="101"/>
      <c r="F22" s="101"/>
      <c r="G22" s="101"/>
      <c r="H22" s="107"/>
      <c r="I22" s="108"/>
    </row>
    <row r="23" spans="1:9" ht="12.75">
      <c r="A23" s="15">
        <v>67</v>
      </c>
      <c r="B23" s="106"/>
      <c r="C23" s="106">
        <v>78000</v>
      </c>
      <c r="D23" s="101"/>
      <c r="E23" s="101"/>
      <c r="F23" s="101"/>
      <c r="G23" s="101"/>
      <c r="H23" s="107"/>
      <c r="I23" s="108"/>
    </row>
    <row r="24" spans="1:9" ht="12.75">
      <c r="A24" s="15">
        <v>68</v>
      </c>
      <c r="B24" s="106"/>
      <c r="C24" s="106"/>
      <c r="D24" s="101"/>
      <c r="E24" s="101">
        <v>2000</v>
      </c>
      <c r="F24" s="101"/>
      <c r="G24" s="101"/>
      <c r="H24" s="107"/>
      <c r="I24" s="108"/>
    </row>
    <row r="25" spans="1:9" ht="12.75">
      <c r="A25" s="15"/>
      <c r="B25" s="106"/>
      <c r="C25" s="106"/>
      <c r="D25" s="101"/>
      <c r="E25" s="101"/>
      <c r="F25" s="101"/>
      <c r="G25" s="101"/>
      <c r="H25" s="107"/>
      <c r="I25" s="108"/>
    </row>
    <row r="26" spans="1:9" ht="13.5" thickBot="1">
      <c r="A26" s="16"/>
      <c r="B26" s="106"/>
      <c r="C26" s="106"/>
      <c r="D26" s="101"/>
      <c r="E26" s="101"/>
      <c r="F26" s="101"/>
      <c r="G26" s="101"/>
      <c r="H26" s="107"/>
      <c r="I26" s="108"/>
    </row>
    <row r="27" spans="1:9" s="1" customFormat="1" ht="30" customHeight="1" thickBot="1">
      <c r="A27" s="18" t="s">
        <v>10</v>
      </c>
      <c r="B27" s="113">
        <f>SUM(B19:B26)</f>
        <v>1000</v>
      </c>
      <c r="C27" s="113">
        <f aca="true" t="shared" si="0" ref="C27:I27">SUM(C19:C26)</f>
        <v>78000</v>
      </c>
      <c r="D27" s="113">
        <f t="shared" si="0"/>
        <v>6000</v>
      </c>
      <c r="E27" s="113">
        <f t="shared" si="0"/>
        <v>249000</v>
      </c>
      <c r="F27" s="113">
        <f t="shared" si="0"/>
        <v>1909000</v>
      </c>
      <c r="G27" s="113">
        <f t="shared" si="0"/>
        <v>0</v>
      </c>
      <c r="H27" s="113">
        <f t="shared" si="0"/>
        <v>0</v>
      </c>
      <c r="I27" s="113">
        <f t="shared" si="0"/>
        <v>0</v>
      </c>
    </row>
    <row r="28" spans="1:9" s="1" customFormat="1" ht="28.5" customHeight="1" thickBot="1">
      <c r="A28" s="18" t="s">
        <v>35</v>
      </c>
      <c r="B28" s="158">
        <f>B27+D27+E27+F27+G27+H27+I27+C27</f>
        <v>2243000</v>
      </c>
      <c r="C28" s="159"/>
      <c r="D28" s="159"/>
      <c r="E28" s="159"/>
      <c r="F28" s="159"/>
      <c r="G28" s="159"/>
      <c r="H28" s="159"/>
      <c r="I28" s="160"/>
    </row>
    <row r="29" spans="5:6" ht="13.5" thickBot="1">
      <c r="E29" s="21"/>
      <c r="F29" s="22"/>
    </row>
    <row r="30" spans="1:9" ht="26.25" thickBot="1">
      <c r="A30" s="76" t="s">
        <v>8</v>
      </c>
      <c r="B30" s="161" t="s">
        <v>40</v>
      </c>
      <c r="C30" s="162"/>
      <c r="D30" s="163"/>
      <c r="E30" s="163"/>
      <c r="F30" s="163"/>
      <c r="G30" s="163"/>
      <c r="H30" s="163"/>
      <c r="I30" s="164"/>
    </row>
    <row r="31" spans="1:9" ht="90" thickBot="1">
      <c r="A31" s="77" t="s">
        <v>9</v>
      </c>
      <c r="B31" s="12" t="s">
        <v>53</v>
      </c>
      <c r="C31" s="92" t="s">
        <v>52</v>
      </c>
      <c r="D31" s="13" t="s">
        <v>49</v>
      </c>
      <c r="E31" s="13" t="s">
        <v>48</v>
      </c>
      <c r="F31" s="13" t="s">
        <v>54</v>
      </c>
      <c r="G31" s="13" t="s">
        <v>50</v>
      </c>
      <c r="H31" s="13" t="s">
        <v>30</v>
      </c>
      <c r="I31" s="14" t="s">
        <v>51</v>
      </c>
    </row>
    <row r="32" spans="1:9" ht="12.75">
      <c r="A32" s="3">
        <v>63</v>
      </c>
      <c r="B32" s="117"/>
      <c r="C32" s="117"/>
      <c r="D32" s="118"/>
      <c r="E32" s="119"/>
      <c r="F32" s="120">
        <v>1958000</v>
      </c>
      <c r="G32" s="120"/>
      <c r="H32" s="121"/>
      <c r="I32" s="122"/>
    </row>
    <row r="33" spans="1:9" ht="12.75">
      <c r="A33" s="15">
        <v>64</v>
      </c>
      <c r="B33" s="106">
        <v>1000</v>
      </c>
      <c r="C33" s="106"/>
      <c r="D33" s="101"/>
      <c r="E33" s="101"/>
      <c r="F33" s="101"/>
      <c r="G33" s="101"/>
      <c r="H33" s="107"/>
      <c r="I33" s="108"/>
    </row>
    <row r="34" spans="1:9" ht="12.75">
      <c r="A34" s="15">
        <v>65</v>
      </c>
      <c r="B34" s="106"/>
      <c r="C34" s="106"/>
      <c r="D34" s="101"/>
      <c r="E34" s="101">
        <v>257000</v>
      </c>
      <c r="F34" s="101"/>
      <c r="G34" s="101"/>
      <c r="H34" s="107"/>
      <c r="I34" s="108"/>
    </row>
    <row r="35" spans="1:9" ht="12.75">
      <c r="A35" s="15">
        <v>66</v>
      </c>
      <c r="B35" s="106"/>
      <c r="C35" s="106"/>
      <c r="D35" s="101">
        <v>7000</v>
      </c>
      <c r="E35" s="101"/>
      <c r="F35" s="101"/>
      <c r="G35" s="101"/>
      <c r="H35" s="107"/>
      <c r="I35" s="108"/>
    </row>
    <row r="36" spans="1:9" ht="12.75">
      <c r="A36" s="15">
        <v>67</v>
      </c>
      <c r="B36" s="106"/>
      <c r="C36" s="106">
        <v>78000</v>
      </c>
      <c r="D36" s="101"/>
      <c r="E36" s="101"/>
      <c r="F36" s="101"/>
      <c r="G36" s="101"/>
      <c r="H36" s="107"/>
      <c r="I36" s="108"/>
    </row>
    <row r="37" spans="1:9" ht="13.5" customHeight="1">
      <c r="A37" s="15">
        <v>68</v>
      </c>
      <c r="B37" s="106"/>
      <c r="C37" s="106"/>
      <c r="D37" s="101"/>
      <c r="E37" s="101">
        <v>2000</v>
      </c>
      <c r="F37" s="101"/>
      <c r="G37" s="101"/>
      <c r="H37" s="107"/>
      <c r="I37" s="108"/>
    </row>
    <row r="38" spans="1:9" ht="13.5" customHeight="1">
      <c r="A38" s="15"/>
      <c r="B38" s="106"/>
      <c r="C38" s="106"/>
      <c r="D38" s="101"/>
      <c r="E38" s="101"/>
      <c r="F38" s="101"/>
      <c r="G38" s="101"/>
      <c r="H38" s="107"/>
      <c r="I38" s="108"/>
    </row>
    <row r="39" spans="1:9" ht="13.5" customHeight="1" thickBot="1">
      <c r="A39" s="16"/>
      <c r="B39" s="106"/>
      <c r="C39" s="106"/>
      <c r="D39" s="101"/>
      <c r="E39" s="101"/>
      <c r="F39" s="101"/>
      <c r="G39" s="101"/>
      <c r="H39" s="107"/>
      <c r="I39" s="108"/>
    </row>
    <row r="40" spans="1:9" s="1" customFormat="1" ht="30" customHeight="1" thickBot="1">
      <c r="A40" s="18" t="s">
        <v>10</v>
      </c>
      <c r="B40" s="113">
        <f>SUM(B32:B39)</f>
        <v>1000</v>
      </c>
      <c r="C40" s="113">
        <f aca="true" t="shared" si="1" ref="C40:I40">SUM(C32:C39)</f>
        <v>78000</v>
      </c>
      <c r="D40" s="113">
        <f t="shared" si="1"/>
        <v>7000</v>
      </c>
      <c r="E40" s="113">
        <f t="shared" si="1"/>
        <v>259000</v>
      </c>
      <c r="F40" s="113">
        <f t="shared" si="1"/>
        <v>1958000</v>
      </c>
      <c r="G40" s="113">
        <f t="shared" si="1"/>
        <v>0</v>
      </c>
      <c r="H40" s="113">
        <f t="shared" si="1"/>
        <v>0</v>
      </c>
      <c r="I40" s="113">
        <f t="shared" si="1"/>
        <v>0</v>
      </c>
    </row>
    <row r="41" spans="1:9" s="1" customFormat="1" ht="28.5" customHeight="1" thickBot="1">
      <c r="A41" s="18" t="s">
        <v>43</v>
      </c>
      <c r="B41" s="158">
        <f>B40+D40+E40+F40+G40+H40+I40+C40</f>
        <v>2303000</v>
      </c>
      <c r="C41" s="159"/>
      <c r="D41" s="159"/>
      <c r="E41" s="159"/>
      <c r="F41" s="159"/>
      <c r="G41" s="159"/>
      <c r="H41" s="159"/>
      <c r="I41" s="160"/>
    </row>
    <row r="42" spans="4:6" ht="13.5" customHeight="1">
      <c r="D42" s="23"/>
      <c r="E42" s="21"/>
      <c r="F42" s="24"/>
    </row>
    <row r="43" spans="4:6" ht="13.5" customHeight="1">
      <c r="D43" s="23"/>
      <c r="E43" s="25"/>
      <c r="F43" s="26"/>
    </row>
    <row r="44" spans="5:6" ht="13.5" customHeight="1">
      <c r="E44" s="27"/>
      <c r="F44" s="28"/>
    </row>
    <row r="45" spans="5:6" ht="13.5" customHeight="1">
      <c r="E45" s="29"/>
      <c r="F45" s="30"/>
    </row>
    <row r="46" spans="5:6" ht="13.5" customHeight="1">
      <c r="E46" s="21"/>
      <c r="F46" s="22"/>
    </row>
    <row r="47" spans="4:6" ht="28.5" customHeight="1">
      <c r="D47" s="23"/>
      <c r="E47" s="21"/>
      <c r="F47" s="31"/>
    </row>
    <row r="48" spans="4:6" ht="13.5" customHeight="1">
      <c r="D48" s="23"/>
      <c r="E48" s="21"/>
      <c r="F48" s="26"/>
    </row>
    <row r="49" spans="5:6" ht="13.5" customHeight="1">
      <c r="E49" s="21"/>
      <c r="F49" s="22"/>
    </row>
    <row r="50" spans="5:6" ht="13.5" customHeight="1">
      <c r="E50" s="21"/>
      <c r="F50" s="30"/>
    </row>
    <row r="51" spans="5:6" ht="13.5" customHeight="1">
      <c r="E51" s="21"/>
      <c r="F51" s="22"/>
    </row>
    <row r="52" spans="5:6" ht="22.5" customHeight="1">
      <c r="E52" s="21"/>
      <c r="F52" s="32"/>
    </row>
    <row r="53" spans="5:6" ht="13.5" customHeight="1">
      <c r="E53" s="27"/>
      <c r="F53" s="28"/>
    </row>
    <row r="54" spans="2:6" ht="13.5" customHeight="1">
      <c r="B54" s="23"/>
      <c r="C54" s="23"/>
      <c r="E54" s="27"/>
      <c r="F54" s="33"/>
    </row>
    <row r="55" spans="4:6" ht="13.5" customHeight="1">
      <c r="D55" s="23"/>
      <c r="E55" s="27"/>
      <c r="F55" s="34"/>
    </row>
    <row r="56" spans="4:6" ht="13.5" customHeight="1">
      <c r="D56" s="23"/>
      <c r="E56" s="29"/>
      <c r="F56" s="26"/>
    </row>
    <row r="57" spans="5:6" ht="13.5" customHeight="1">
      <c r="E57" s="21"/>
      <c r="F57" s="22"/>
    </row>
    <row r="58" spans="2:6" ht="13.5" customHeight="1">
      <c r="B58" s="23"/>
      <c r="C58" s="23"/>
      <c r="E58" s="21"/>
      <c r="F58" s="24"/>
    </row>
    <row r="59" spans="4:6" ht="13.5" customHeight="1">
      <c r="D59" s="23"/>
      <c r="E59" s="21"/>
      <c r="F59" s="33"/>
    </row>
    <row r="60" spans="4:6" ht="13.5" customHeight="1">
      <c r="D60" s="23"/>
      <c r="E60" s="29"/>
      <c r="F60" s="26"/>
    </row>
    <row r="61" spans="5:6" ht="13.5" customHeight="1">
      <c r="E61" s="27"/>
      <c r="F61" s="22"/>
    </row>
    <row r="62" spans="4:6" ht="13.5" customHeight="1">
      <c r="D62" s="23"/>
      <c r="E62" s="27"/>
      <c r="F62" s="33"/>
    </row>
    <row r="63" spans="5:6" ht="22.5" customHeight="1">
      <c r="E63" s="29"/>
      <c r="F63" s="32"/>
    </row>
    <row r="64" spans="5:6" ht="13.5" customHeight="1">
      <c r="E64" s="21"/>
      <c r="F64" s="22"/>
    </row>
    <row r="65" spans="5:6" ht="13.5" customHeight="1">
      <c r="E65" s="29"/>
      <c r="F65" s="26"/>
    </row>
    <row r="66" spans="5:6" ht="13.5" customHeight="1">
      <c r="E66" s="21"/>
      <c r="F66" s="22"/>
    </row>
    <row r="67" spans="5:6" ht="13.5" customHeight="1">
      <c r="E67" s="21"/>
      <c r="F67" s="22"/>
    </row>
    <row r="68" spans="1:6" ht="13.5" customHeight="1">
      <c r="A68" s="23"/>
      <c r="E68" s="35"/>
      <c r="F68" s="33"/>
    </row>
    <row r="69" spans="2:6" ht="13.5" customHeight="1">
      <c r="B69" s="23"/>
      <c r="C69" s="23"/>
      <c r="D69" s="23"/>
      <c r="E69" s="36"/>
      <c r="F69" s="33"/>
    </row>
    <row r="70" spans="2:6" ht="13.5" customHeight="1">
      <c r="B70" s="23"/>
      <c r="C70" s="23"/>
      <c r="D70" s="23"/>
      <c r="E70" s="36"/>
      <c r="F70" s="24"/>
    </row>
    <row r="71" spans="2:6" ht="13.5" customHeight="1">
      <c r="B71" s="23"/>
      <c r="C71" s="23"/>
      <c r="D71" s="23"/>
      <c r="E71" s="29"/>
      <c r="F71" s="30"/>
    </row>
    <row r="72" spans="5:6" ht="12.75">
      <c r="E72" s="21"/>
      <c r="F72" s="22"/>
    </row>
    <row r="73" spans="2:6" ht="12.75">
      <c r="B73" s="23"/>
      <c r="C73" s="23"/>
      <c r="E73" s="21"/>
      <c r="F73" s="33"/>
    </row>
    <row r="74" spans="4:6" ht="12.75">
      <c r="D74" s="23"/>
      <c r="E74" s="21"/>
      <c r="F74" s="24"/>
    </row>
    <row r="75" spans="4:6" ht="12.75">
      <c r="D75" s="23"/>
      <c r="E75" s="29"/>
      <c r="F75" s="26"/>
    </row>
    <row r="76" spans="5:6" ht="12.75">
      <c r="E76" s="21"/>
      <c r="F76" s="22"/>
    </row>
    <row r="77" spans="5:6" ht="12.75">
      <c r="E77" s="21"/>
      <c r="F77" s="22"/>
    </row>
    <row r="78" spans="5:6" ht="12.75">
      <c r="E78" s="37"/>
      <c r="F78" s="38"/>
    </row>
    <row r="79" spans="5:6" ht="12.75">
      <c r="E79" s="21"/>
      <c r="F79" s="22"/>
    </row>
    <row r="80" spans="5:6" ht="12.75">
      <c r="E80" s="21"/>
      <c r="F80" s="22"/>
    </row>
    <row r="81" spans="5:6" ht="12.75">
      <c r="E81" s="21"/>
      <c r="F81" s="22"/>
    </row>
    <row r="82" spans="5:6" ht="12.75">
      <c r="E82" s="29"/>
      <c r="F82" s="26"/>
    </row>
    <row r="83" spans="5:6" ht="12.75">
      <c r="E83" s="21"/>
      <c r="F83" s="22"/>
    </row>
    <row r="84" spans="5:6" ht="12.75">
      <c r="E84" s="29"/>
      <c r="F84" s="26"/>
    </row>
    <row r="85" spans="5:6" ht="12.75">
      <c r="E85" s="21"/>
      <c r="F85" s="22"/>
    </row>
    <row r="86" spans="5:6" ht="12.75">
      <c r="E86" s="21"/>
      <c r="F86" s="22"/>
    </row>
    <row r="87" spans="5:6" ht="12.75">
      <c r="E87" s="21"/>
      <c r="F87" s="22"/>
    </row>
    <row r="88" spans="5:6" ht="12.75">
      <c r="E88" s="21"/>
      <c r="F88" s="22"/>
    </row>
    <row r="89" spans="1:6" ht="28.5" customHeight="1">
      <c r="A89" s="39"/>
      <c r="B89" s="39"/>
      <c r="C89" s="39"/>
      <c r="D89" s="39"/>
      <c r="E89" s="40"/>
      <c r="F89" s="41"/>
    </row>
    <row r="90" spans="4:6" ht="12.75">
      <c r="D90" s="23"/>
      <c r="E90" s="21"/>
      <c r="F90" s="24"/>
    </row>
    <row r="91" spans="5:6" ht="12.75">
      <c r="E91" s="42"/>
      <c r="F91" s="43"/>
    </row>
    <row r="92" spans="5:6" ht="12.75">
      <c r="E92" s="21"/>
      <c r="F92" s="22"/>
    </row>
    <row r="93" spans="5:6" ht="12.75">
      <c r="E93" s="37"/>
      <c r="F93" s="38"/>
    </row>
    <row r="94" spans="5:6" ht="12.75">
      <c r="E94" s="37"/>
      <c r="F94" s="38"/>
    </row>
    <row r="95" spans="5:6" ht="12.75">
      <c r="E95" s="21"/>
      <c r="F95" s="22"/>
    </row>
    <row r="96" spans="5:6" ht="12.75">
      <c r="E96" s="29"/>
      <c r="F96" s="26"/>
    </row>
    <row r="97" spans="5:6" ht="12.75">
      <c r="E97" s="21"/>
      <c r="F97" s="22"/>
    </row>
    <row r="98" spans="5:6" ht="12.75">
      <c r="E98" s="21"/>
      <c r="F98" s="22"/>
    </row>
    <row r="99" spans="5:6" ht="12.75">
      <c r="E99" s="29"/>
      <c r="F99" s="26"/>
    </row>
    <row r="100" spans="5:6" ht="12.75">
      <c r="E100" s="21"/>
      <c r="F100" s="22"/>
    </row>
    <row r="101" spans="5:6" ht="12.75">
      <c r="E101" s="37"/>
      <c r="F101" s="38"/>
    </row>
    <row r="102" spans="5:6" ht="12.75">
      <c r="E102" s="29"/>
      <c r="F102" s="43"/>
    </row>
    <row r="103" spans="5:6" ht="12.75">
      <c r="E103" s="27"/>
      <c r="F103" s="38"/>
    </row>
    <row r="104" spans="5:6" ht="12.75">
      <c r="E104" s="29"/>
      <c r="F104" s="26"/>
    </row>
    <row r="105" spans="5:6" ht="12.75">
      <c r="E105" s="21"/>
      <c r="F105" s="22"/>
    </row>
    <row r="106" spans="4:6" ht="12.75">
      <c r="D106" s="23"/>
      <c r="E106" s="21"/>
      <c r="F106" s="24"/>
    </row>
    <row r="107" spans="5:6" ht="12.75">
      <c r="E107" s="27"/>
      <c r="F107" s="26"/>
    </row>
    <row r="108" spans="5:6" ht="12.75">
      <c r="E108" s="27"/>
      <c r="F108" s="38"/>
    </row>
    <row r="109" spans="4:6" ht="12.75">
      <c r="D109" s="23"/>
      <c r="E109" s="27"/>
      <c r="F109" s="44"/>
    </row>
    <row r="110" spans="4:6" ht="12.75">
      <c r="D110" s="23"/>
      <c r="E110" s="29"/>
      <c r="F110" s="30"/>
    </row>
    <row r="111" spans="5:6" ht="12.75">
      <c r="E111" s="21"/>
      <c r="F111" s="22"/>
    </row>
    <row r="112" spans="5:6" ht="12.75">
      <c r="E112" s="42"/>
      <c r="F112" s="45"/>
    </row>
    <row r="113" spans="5:6" ht="11.25" customHeight="1">
      <c r="E113" s="37"/>
      <c r="F113" s="38"/>
    </row>
    <row r="114" spans="2:6" ht="24" customHeight="1">
      <c r="B114" s="23"/>
      <c r="C114" s="23"/>
      <c r="E114" s="37"/>
      <c r="F114" s="46"/>
    </row>
    <row r="115" spans="4:6" ht="15" customHeight="1">
      <c r="D115" s="23"/>
      <c r="E115" s="37"/>
      <c r="F115" s="46"/>
    </row>
    <row r="116" spans="5:6" ht="11.25" customHeight="1">
      <c r="E116" s="42"/>
      <c r="F116" s="43"/>
    </row>
    <row r="117" spans="5:6" ht="12.75">
      <c r="E117" s="37"/>
      <c r="F117" s="38"/>
    </row>
    <row r="118" spans="2:6" ht="13.5" customHeight="1">
      <c r="B118" s="23"/>
      <c r="C118" s="23"/>
      <c r="E118" s="37"/>
      <c r="F118" s="47"/>
    </row>
    <row r="119" spans="4:6" ht="12.75" customHeight="1">
      <c r="D119" s="23"/>
      <c r="E119" s="37"/>
      <c r="F119" s="24"/>
    </row>
    <row r="120" spans="4:6" ht="12.75" customHeight="1">
      <c r="D120" s="23"/>
      <c r="E120" s="29"/>
      <c r="F120" s="30"/>
    </row>
    <row r="121" spans="5:6" ht="12.75">
      <c r="E121" s="21"/>
      <c r="F121" s="22"/>
    </row>
    <row r="122" spans="4:6" ht="12.75">
      <c r="D122" s="23"/>
      <c r="E122" s="21"/>
      <c r="F122" s="44"/>
    </row>
    <row r="123" spans="5:6" ht="12.75">
      <c r="E123" s="42"/>
      <c r="F123" s="43"/>
    </row>
    <row r="124" spans="5:6" ht="12.75">
      <c r="E124" s="37"/>
      <c r="F124" s="38"/>
    </row>
    <row r="125" spans="5:6" ht="12.75">
      <c r="E125" s="21"/>
      <c r="F125" s="22"/>
    </row>
    <row r="126" spans="1:6" ht="19.5" customHeight="1">
      <c r="A126" s="48"/>
      <c r="B126" s="7"/>
      <c r="C126" s="7"/>
      <c r="D126" s="7"/>
      <c r="E126" s="7"/>
      <c r="F126" s="33"/>
    </row>
    <row r="127" spans="1:6" ht="15" customHeight="1">
      <c r="A127" s="23"/>
      <c r="E127" s="35"/>
      <c r="F127" s="33"/>
    </row>
    <row r="128" spans="1:6" ht="12.75">
      <c r="A128" s="23"/>
      <c r="B128" s="23"/>
      <c r="C128" s="23"/>
      <c r="E128" s="35"/>
      <c r="F128" s="24"/>
    </row>
    <row r="129" spans="4:6" ht="12.75">
      <c r="D129" s="23"/>
      <c r="E129" s="21"/>
      <c r="F129" s="33"/>
    </row>
    <row r="130" spans="5:6" ht="12.75">
      <c r="E130" s="25"/>
      <c r="F130" s="26"/>
    </row>
    <row r="131" spans="2:6" ht="12.75">
      <c r="B131" s="23"/>
      <c r="C131" s="23"/>
      <c r="E131" s="21"/>
      <c r="F131" s="24"/>
    </row>
    <row r="132" spans="4:6" ht="12.75">
      <c r="D132" s="23"/>
      <c r="E132" s="21"/>
      <c r="F132" s="24"/>
    </row>
    <row r="133" spans="5:6" ht="12.75">
      <c r="E133" s="29"/>
      <c r="F133" s="30"/>
    </row>
    <row r="134" spans="4:6" ht="22.5" customHeight="1">
      <c r="D134" s="23"/>
      <c r="E134" s="21"/>
      <c r="F134" s="31"/>
    </row>
    <row r="135" spans="5:6" ht="12.75">
      <c r="E135" s="21"/>
      <c r="F135" s="30"/>
    </row>
    <row r="136" spans="2:6" ht="12.75">
      <c r="B136" s="23"/>
      <c r="C136" s="23"/>
      <c r="E136" s="27"/>
      <c r="F136" s="33"/>
    </row>
    <row r="137" spans="4:6" ht="12.75">
      <c r="D137" s="23"/>
      <c r="E137" s="27"/>
      <c r="F137" s="34"/>
    </row>
    <row r="138" spans="5:6" ht="12.75">
      <c r="E138" s="29"/>
      <c r="F138" s="26"/>
    </row>
    <row r="139" spans="1:6" ht="13.5" customHeight="1">
      <c r="A139" s="23"/>
      <c r="E139" s="35"/>
      <c r="F139" s="33"/>
    </row>
    <row r="140" spans="2:6" ht="13.5" customHeight="1">
      <c r="B140" s="23"/>
      <c r="C140" s="23"/>
      <c r="E140" s="21"/>
      <c r="F140" s="33"/>
    </row>
    <row r="141" spans="4:6" ht="13.5" customHeight="1">
      <c r="D141" s="23"/>
      <c r="E141" s="21"/>
      <c r="F141" s="24"/>
    </row>
    <row r="142" spans="4:6" ht="12.75">
      <c r="D142" s="23"/>
      <c r="E142" s="29"/>
      <c r="F142" s="26"/>
    </row>
    <row r="143" spans="4:6" ht="12.75">
      <c r="D143" s="23"/>
      <c r="E143" s="21"/>
      <c r="F143" s="24"/>
    </row>
    <row r="144" spans="5:6" ht="12.75">
      <c r="E144" s="42"/>
      <c r="F144" s="43"/>
    </row>
    <row r="145" spans="4:6" ht="12.75">
      <c r="D145" s="23"/>
      <c r="E145" s="27"/>
      <c r="F145" s="44"/>
    </row>
    <row r="146" spans="4:6" ht="12.75">
      <c r="D146" s="23"/>
      <c r="E146" s="29"/>
      <c r="F146" s="30"/>
    </row>
    <row r="147" spans="5:6" ht="12.75">
      <c r="E147" s="42"/>
      <c r="F147" s="49"/>
    </row>
    <row r="148" spans="2:6" ht="12.75">
      <c r="B148" s="23"/>
      <c r="C148" s="23"/>
      <c r="E148" s="37"/>
      <c r="F148" s="47"/>
    </row>
    <row r="149" spans="4:6" ht="12.75">
      <c r="D149" s="23"/>
      <c r="E149" s="37"/>
      <c r="F149" s="24"/>
    </row>
    <row r="150" spans="4:6" ht="12.75">
      <c r="D150" s="23"/>
      <c r="E150" s="29"/>
      <c r="F150" s="30"/>
    </row>
    <row r="151" spans="4:6" ht="12.75">
      <c r="D151" s="23"/>
      <c r="E151" s="29"/>
      <c r="F151" s="30"/>
    </row>
    <row r="152" spans="5:6" ht="12.75">
      <c r="E152" s="21"/>
      <c r="F152" s="22"/>
    </row>
    <row r="153" spans="1:6" s="50" customFormat="1" ht="18" customHeight="1">
      <c r="A153" s="165"/>
      <c r="B153" s="166"/>
      <c r="C153" s="166"/>
      <c r="D153" s="166"/>
      <c r="E153" s="166"/>
      <c r="F153" s="166"/>
    </row>
    <row r="154" spans="1:6" ht="28.5" customHeight="1">
      <c r="A154" s="39"/>
      <c r="B154" s="39"/>
      <c r="C154" s="39"/>
      <c r="D154" s="39"/>
      <c r="E154" s="40"/>
      <c r="F154" s="41"/>
    </row>
    <row r="156" spans="1:6" ht="15.75">
      <c r="A156" s="52"/>
      <c r="B156" s="23"/>
      <c r="C156" s="23"/>
      <c r="D156" s="23"/>
      <c r="E156" s="53"/>
      <c r="F156" s="6"/>
    </row>
    <row r="157" spans="1:6" ht="12.75">
      <c r="A157" s="23"/>
      <c r="B157" s="23"/>
      <c r="C157" s="23"/>
      <c r="D157" s="23"/>
      <c r="E157" s="53"/>
      <c r="F157" s="6"/>
    </row>
    <row r="158" spans="1:6" ht="17.25" customHeight="1">
      <c r="A158" s="23"/>
      <c r="B158" s="23"/>
      <c r="C158" s="23"/>
      <c r="D158" s="23"/>
      <c r="E158" s="53"/>
      <c r="F158" s="6"/>
    </row>
    <row r="159" spans="1:6" ht="13.5" customHeight="1">
      <c r="A159" s="23"/>
      <c r="B159" s="23"/>
      <c r="C159" s="23"/>
      <c r="D159" s="23"/>
      <c r="E159" s="53"/>
      <c r="F159" s="6"/>
    </row>
    <row r="160" spans="1:6" ht="12.75">
      <c r="A160" s="23"/>
      <c r="B160" s="23"/>
      <c r="C160" s="23"/>
      <c r="D160" s="23"/>
      <c r="E160" s="53"/>
      <c r="F160" s="6"/>
    </row>
    <row r="161" spans="1:4" ht="12.75">
      <c r="A161" s="23"/>
      <c r="B161" s="23"/>
      <c r="C161" s="23"/>
      <c r="D161" s="23"/>
    </row>
    <row r="162" spans="1:6" ht="12.75">
      <c r="A162" s="23"/>
      <c r="B162" s="23"/>
      <c r="C162" s="23"/>
      <c r="D162" s="23"/>
      <c r="E162" s="53"/>
      <c r="F162" s="6"/>
    </row>
    <row r="163" spans="1:6" ht="12.75">
      <c r="A163" s="23"/>
      <c r="B163" s="23"/>
      <c r="C163" s="23"/>
      <c r="D163" s="23"/>
      <c r="E163" s="53"/>
      <c r="F163" s="54"/>
    </row>
    <row r="164" spans="1:6" ht="12.75">
      <c r="A164" s="23"/>
      <c r="B164" s="23"/>
      <c r="C164" s="23"/>
      <c r="D164" s="23"/>
      <c r="E164" s="53"/>
      <c r="F164" s="6"/>
    </row>
    <row r="165" spans="1:6" ht="22.5" customHeight="1">
      <c r="A165" s="23"/>
      <c r="B165" s="23"/>
      <c r="C165" s="23"/>
      <c r="D165" s="23"/>
      <c r="E165" s="53"/>
      <c r="F165" s="31"/>
    </row>
    <row r="166" spans="5:6" ht="22.5" customHeight="1">
      <c r="E166" s="29"/>
      <c r="F166" s="32"/>
    </row>
  </sheetData>
  <sheetProtection/>
  <mergeCells count="8">
    <mergeCell ref="A1:I1"/>
    <mergeCell ref="B15:I15"/>
    <mergeCell ref="B17:I17"/>
    <mergeCell ref="B28:I28"/>
    <mergeCell ref="B30:I30"/>
    <mergeCell ref="A153:F153"/>
    <mergeCell ref="B3:I3"/>
    <mergeCell ref="B41:I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5"/>
  <sheetViews>
    <sheetView tabSelected="1" zoomScalePageLayoutView="0" workbookViewId="0" topLeftCell="A22">
      <selection activeCell="H34" sqref="H34"/>
    </sheetView>
  </sheetViews>
  <sheetFormatPr defaultColWidth="11.421875" defaultRowHeight="12.75"/>
  <cols>
    <col min="1" max="1" width="7.57421875" style="70" customWidth="1"/>
    <col min="2" max="2" width="27.421875" style="72" customWidth="1"/>
    <col min="3" max="3" width="14.140625" style="2" customWidth="1"/>
    <col min="4" max="4" width="11.8515625" style="2" customWidth="1"/>
    <col min="5" max="5" width="13.28125" style="2" customWidth="1"/>
    <col min="6" max="6" width="12.28125" style="2" customWidth="1"/>
    <col min="7" max="7" width="12.00390625" style="2" customWidth="1"/>
    <col min="8" max="9" width="12.421875" style="2" customWidth="1"/>
    <col min="10" max="10" width="13.7109375" style="2" customWidth="1"/>
    <col min="11" max="11" width="12.28125" style="2" bestFit="1" customWidth="1"/>
    <col min="12" max="16384" width="11.421875" style="4" customWidth="1"/>
  </cols>
  <sheetData>
    <row r="1" spans="1:11" ht="24" customHeight="1">
      <c r="A1" s="171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6" customFormat="1" ht="97.5" customHeight="1">
      <c r="A2" s="73" t="s">
        <v>11</v>
      </c>
      <c r="B2" s="73" t="s">
        <v>12</v>
      </c>
      <c r="C2" s="5" t="s">
        <v>41</v>
      </c>
      <c r="D2" s="73" t="s">
        <v>53</v>
      </c>
      <c r="E2" s="73" t="s">
        <v>52</v>
      </c>
      <c r="F2" s="73" t="s">
        <v>49</v>
      </c>
      <c r="G2" s="73" t="s">
        <v>48</v>
      </c>
      <c r="H2" s="73" t="s">
        <v>54</v>
      </c>
      <c r="I2" s="73" t="s">
        <v>74</v>
      </c>
      <c r="J2" s="5" t="s">
        <v>36</v>
      </c>
      <c r="K2" s="5" t="s">
        <v>42</v>
      </c>
    </row>
    <row r="3" spans="1:11" ht="6.7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s="6" customFormat="1" ht="39.75" customHeight="1">
      <c r="A4" s="172" t="s">
        <v>55</v>
      </c>
      <c r="B4" s="172"/>
      <c r="C4" s="126">
        <f aca="true" t="shared" si="0" ref="C4:K4">C6</f>
        <v>2157000</v>
      </c>
      <c r="D4" s="126">
        <f t="shared" si="0"/>
        <v>1000</v>
      </c>
      <c r="E4" s="126">
        <f t="shared" si="0"/>
        <v>90000</v>
      </c>
      <c r="F4" s="126">
        <f t="shared" si="0"/>
        <v>5000</v>
      </c>
      <c r="G4" s="126">
        <f t="shared" si="0"/>
        <v>238000</v>
      </c>
      <c r="H4" s="126">
        <f t="shared" si="0"/>
        <v>1819000</v>
      </c>
      <c r="I4" s="126">
        <f>I6</f>
        <v>4000</v>
      </c>
      <c r="J4" s="126">
        <f t="shared" si="0"/>
        <v>2243000</v>
      </c>
      <c r="K4" s="126">
        <f t="shared" si="0"/>
        <v>2303000</v>
      </c>
    </row>
    <row r="5" spans="1:11" ht="2.25" customHeight="1" hidden="1">
      <c r="A5" s="123"/>
      <c r="B5" s="124"/>
      <c r="C5" s="127"/>
      <c r="D5" s="127"/>
      <c r="E5" s="127"/>
      <c r="F5" s="127"/>
      <c r="G5" s="127"/>
      <c r="H5" s="127"/>
      <c r="I5" s="127"/>
      <c r="J5" s="125"/>
      <c r="K5" s="125"/>
    </row>
    <row r="6" spans="1:11" s="6" customFormat="1" ht="30" customHeight="1">
      <c r="A6" s="170" t="s">
        <v>56</v>
      </c>
      <c r="B6" s="170"/>
      <c r="C6" s="126">
        <f aca="true" t="shared" si="1" ref="C6:K6">C7+C24+C34</f>
        <v>2157000</v>
      </c>
      <c r="D6" s="126">
        <f t="shared" si="1"/>
        <v>1000</v>
      </c>
      <c r="E6" s="126">
        <f t="shared" si="1"/>
        <v>90000</v>
      </c>
      <c r="F6" s="126">
        <f t="shared" si="1"/>
        <v>5000</v>
      </c>
      <c r="G6" s="126">
        <f t="shared" si="1"/>
        <v>238000</v>
      </c>
      <c r="H6" s="126">
        <f t="shared" si="1"/>
        <v>1819000</v>
      </c>
      <c r="I6" s="126">
        <f>I24</f>
        <v>4000</v>
      </c>
      <c r="J6" s="126">
        <f t="shared" si="1"/>
        <v>2243000</v>
      </c>
      <c r="K6" s="126">
        <f t="shared" si="1"/>
        <v>2303000</v>
      </c>
    </row>
    <row r="7" spans="1:11" s="6" customFormat="1" ht="42.75" customHeight="1">
      <c r="A7" s="170" t="s">
        <v>57</v>
      </c>
      <c r="B7" s="170"/>
      <c r="C7" s="126">
        <f>SUM(D7:H7)</f>
        <v>1901000</v>
      </c>
      <c r="D7" s="126"/>
      <c r="E7" s="126">
        <f>E8+E21</f>
        <v>82000</v>
      </c>
      <c r="F7" s="126"/>
      <c r="G7" s="126"/>
      <c r="H7" s="126">
        <f>H8</f>
        <v>1819000</v>
      </c>
      <c r="I7" s="126"/>
      <c r="J7" s="126">
        <f>J8</f>
        <v>1982000</v>
      </c>
      <c r="K7" s="126">
        <f>K8</f>
        <v>2031000</v>
      </c>
    </row>
    <row r="8" spans="1:12" s="6" customFormat="1" ht="12.75">
      <c r="A8" s="123">
        <v>3</v>
      </c>
      <c r="B8" s="128" t="s">
        <v>13</v>
      </c>
      <c r="C8" s="129">
        <f>C9+C13+C19</f>
        <v>1892000</v>
      </c>
      <c r="D8" s="126"/>
      <c r="E8" s="126">
        <f>E9+E13+E19</f>
        <v>73000</v>
      </c>
      <c r="F8" s="126"/>
      <c r="G8" s="126"/>
      <c r="H8" s="126">
        <f>H9+H13+H19</f>
        <v>1819000</v>
      </c>
      <c r="I8" s="126"/>
      <c r="J8" s="126">
        <f>J9+J13+J19</f>
        <v>1982000</v>
      </c>
      <c r="K8" s="126">
        <f>K9+K13+K19</f>
        <v>2031000</v>
      </c>
      <c r="L8" s="94"/>
    </row>
    <row r="9" spans="1:12" s="6" customFormat="1" ht="12.75">
      <c r="A9" s="123">
        <v>31</v>
      </c>
      <c r="B9" s="128" t="s">
        <v>14</v>
      </c>
      <c r="C9" s="129">
        <f>C10+C11+C12</f>
        <v>1474000</v>
      </c>
      <c r="D9" s="126"/>
      <c r="E9" s="126"/>
      <c r="F9" s="126"/>
      <c r="G9" s="126"/>
      <c r="H9" s="126">
        <f>H10+H11+H12</f>
        <v>1474000</v>
      </c>
      <c r="I9" s="126"/>
      <c r="J9" s="126">
        <v>1535000</v>
      </c>
      <c r="K9" s="126">
        <v>1565000</v>
      </c>
      <c r="L9" s="94"/>
    </row>
    <row r="10" spans="1:12" ht="12.75">
      <c r="A10" s="123">
        <v>311</v>
      </c>
      <c r="B10" s="128" t="s">
        <v>15</v>
      </c>
      <c r="C10" s="126">
        <f>H10</f>
        <v>1215000</v>
      </c>
      <c r="D10" s="127"/>
      <c r="E10" s="127"/>
      <c r="F10" s="127"/>
      <c r="G10" s="127"/>
      <c r="H10" s="126">
        <v>1215000</v>
      </c>
      <c r="I10" s="126"/>
      <c r="J10" s="127"/>
      <c r="K10" s="127"/>
      <c r="L10" s="95"/>
    </row>
    <row r="11" spans="1:12" ht="25.5">
      <c r="A11" s="123">
        <v>312</v>
      </c>
      <c r="B11" s="128" t="s">
        <v>16</v>
      </c>
      <c r="C11" s="126">
        <f>H11</f>
        <v>50000</v>
      </c>
      <c r="D11" s="126"/>
      <c r="E11" s="126"/>
      <c r="F11" s="126"/>
      <c r="G11" s="126"/>
      <c r="H11" s="126">
        <v>50000</v>
      </c>
      <c r="I11" s="126"/>
      <c r="J11" s="127"/>
      <c r="K11" s="127"/>
      <c r="L11" s="95"/>
    </row>
    <row r="12" spans="1:12" ht="12.75">
      <c r="A12" s="123">
        <v>313</v>
      </c>
      <c r="B12" s="128" t="s">
        <v>17</v>
      </c>
      <c r="C12" s="126">
        <f>H12</f>
        <v>209000</v>
      </c>
      <c r="D12" s="127"/>
      <c r="E12" s="127"/>
      <c r="F12" s="127"/>
      <c r="G12" s="127"/>
      <c r="H12" s="126">
        <v>209000</v>
      </c>
      <c r="I12" s="126"/>
      <c r="J12" s="127"/>
      <c r="K12" s="127"/>
      <c r="L12" s="95"/>
    </row>
    <row r="13" spans="1:12" s="6" customFormat="1" ht="12.75">
      <c r="A13" s="123">
        <v>32</v>
      </c>
      <c r="B13" s="128" t="s">
        <v>18</v>
      </c>
      <c r="C13" s="126">
        <f>C14+C15+C16+C17+C18</f>
        <v>415000</v>
      </c>
      <c r="D13" s="126"/>
      <c r="E13" s="126">
        <f>E14+E15+E16+E17+E18</f>
        <v>70000</v>
      </c>
      <c r="F13" s="126"/>
      <c r="G13" s="126"/>
      <c r="H13" s="126">
        <f>H14+H16</f>
        <v>345000</v>
      </c>
      <c r="I13" s="126"/>
      <c r="J13" s="126">
        <v>444000</v>
      </c>
      <c r="K13" s="126">
        <v>463000</v>
      </c>
      <c r="L13" s="94"/>
    </row>
    <row r="14" spans="1:12" ht="26.25" customHeight="1">
      <c r="A14" s="123">
        <v>321</v>
      </c>
      <c r="B14" s="128" t="s">
        <v>19</v>
      </c>
      <c r="C14" s="126">
        <f aca="true" t="shared" si="2" ref="C14:C20">SUM(D14:H14)</f>
        <v>62000</v>
      </c>
      <c r="D14" s="126"/>
      <c r="E14" s="126">
        <v>17000</v>
      </c>
      <c r="F14" s="127"/>
      <c r="G14" s="127"/>
      <c r="H14" s="126">
        <v>45000</v>
      </c>
      <c r="I14" s="126"/>
      <c r="J14" s="127"/>
      <c r="K14" s="127"/>
      <c r="L14" s="95"/>
    </row>
    <row r="15" spans="1:12" ht="27.75" customHeight="1">
      <c r="A15" s="123">
        <v>322</v>
      </c>
      <c r="B15" s="128" t="s">
        <v>20</v>
      </c>
      <c r="C15" s="126">
        <f t="shared" si="2"/>
        <v>11000</v>
      </c>
      <c r="D15" s="126"/>
      <c r="E15" s="126">
        <v>11000</v>
      </c>
      <c r="F15" s="127"/>
      <c r="G15" s="127"/>
      <c r="H15" s="127"/>
      <c r="I15" s="127"/>
      <c r="J15" s="127"/>
      <c r="K15" s="127"/>
      <c r="L15" s="95"/>
    </row>
    <row r="16" spans="1:12" ht="12.75">
      <c r="A16" s="123">
        <v>323</v>
      </c>
      <c r="B16" s="128" t="s">
        <v>21</v>
      </c>
      <c r="C16" s="126">
        <f t="shared" si="2"/>
        <v>323000</v>
      </c>
      <c r="D16" s="126"/>
      <c r="E16" s="126">
        <v>23000</v>
      </c>
      <c r="F16" s="127"/>
      <c r="G16" s="127"/>
      <c r="H16" s="126">
        <v>300000</v>
      </c>
      <c r="I16" s="126"/>
      <c r="J16" s="127"/>
      <c r="K16" s="127"/>
      <c r="L16" s="95"/>
    </row>
    <row r="17" spans="1:12" ht="38.25">
      <c r="A17" s="123">
        <v>324</v>
      </c>
      <c r="B17" s="128" t="s">
        <v>58</v>
      </c>
      <c r="C17" s="126">
        <f t="shared" si="2"/>
        <v>8000</v>
      </c>
      <c r="D17" s="126"/>
      <c r="E17" s="126">
        <v>8000</v>
      </c>
      <c r="F17" s="127"/>
      <c r="G17" s="127"/>
      <c r="H17" s="127"/>
      <c r="I17" s="127"/>
      <c r="J17" s="127"/>
      <c r="K17" s="127"/>
      <c r="L17" s="95"/>
    </row>
    <row r="18" spans="1:12" ht="25.5">
      <c r="A18" s="123">
        <v>329</v>
      </c>
      <c r="B18" s="128" t="s">
        <v>22</v>
      </c>
      <c r="C18" s="126">
        <f t="shared" si="2"/>
        <v>11000</v>
      </c>
      <c r="D18" s="126"/>
      <c r="E18" s="126">
        <v>11000</v>
      </c>
      <c r="F18" s="127"/>
      <c r="G18" s="127"/>
      <c r="H18" s="127"/>
      <c r="I18" s="127"/>
      <c r="J18" s="127"/>
      <c r="K18" s="127"/>
      <c r="L18" s="95"/>
    </row>
    <row r="19" spans="1:12" s="6" customFormat="1" ht="12.75">
      <c r="A19" s="123">
        <v>34</v>
      </c>
      <c r="B19" s="128" t="s">
        <v>23</v>
      </c>
      <c r="C19" s="126">
        <f t="shared" si="2"/>
        <v>3000</v>
      </c>
      <c r="D19" s="126"/>
      <c r="E19" s="126">
        <f>E20</f>
        <v>3000</v>
      </c>
      <c r="F19" s="126"/>
      <c r="G19" s="126"/>
      <c r="H19" s="126"/>
      <c r="I19" s="126"/>
      <c r="J19" s="126">
        <v>3000</v>
      </c>
      <c r="K19" s="126">
        <v>3000</v>
      </c>
      <c r="L19" s="94"/>
    </row>
    <row r="20" spans="1:12" ht="12.75">
      <c r="A20" s="123">
        <v>343</v>
      </c>
      <c r="B20" s="128" t="s">
        <v>24</v>
      </c>
      <c r="C20" s="126">
        <f t="shared" si="2"/>
        <v>3000</v>
      </c>
      <c r="D20" s="126"/>
      <c r="E20" s="126">
        <v>3000</v>
      </c>
      <c r="F20" s="127"/>
      <c r="G20" s="127"/>
      <c r="H20" s="127"/>
      <c r="I20" s="127"/>
      <c r="J20" s="127"/>
      <c r="K20" s="127"/>
      <c r="L20" s="95"/>
    </row>
    <row r="21" spans="1:12" ht="12.75">
      <c r="A21" s="123">
        <v>9</v>
      </c>
      <c r="B21" s="128" t="s">
        <v>69</v>
      </c>
      <c r="C21" s="126">
        <f>E21</f>
        <v>9000</v>
      </c>
      <c r="D21" s="126"/>
      <c r="E21" s="126">
        <f>E22</f>
        <v>9000</v>
      </c>
      <c r="F21" s="127"/>
      <c r="G21" s="127"/>
      <c r="H21" s="127"/>
      <c r="I21" s="127"/>
      <c r="J21" s="127"/>
      <c r="K21" s="127"/>
      <c r="L21" s="95"/>
    </row>
    <row r="22" spans="1:12" ht="12.75">
      <c r="A22" s="123">
        <v>92</v>
      </c>
      <c r="B22" s="128" t="s">
        <v>70</v>
      </c>
      <c r="C22" s="126">
        <f>E22</f>
        <v>9000</v>
      </c>
      <c r="D22" s="126"/>
      <c r="E22" s="126">
        <f>E23</f>
        <v>9000</v>
      </c>
      <c r="F22" s="127"/>
      <c r="G22" s="127"/>
      <c r="H22" s="127"/>
      <c r="I22" s="127"/>
      <c r="J22" s="127"/>
      <c r="K22" s="127"/>
      <c r="L22" s="95"/>
    </row>
    <row r="23" spans="1:12" ht="25.5">
      <c r="A23" s="123">
        <v>922</v>
      </c>
      <c r="B23" s="128" t="s">
        <v>71</v>
      </c>
      <c r="C23" s="126">
        <f>E23</f>
        <v>9000</v>
      </c>
      <c r="D23" s="126"/>
      <c r="E23" s="126">
        <v>9000</v>
      </c>
      <c r="F23" s="127"/>
      <c r="G23" s="127"/>
      <c r="H23" s="127"/>
      <c r="I23" s="127"/>
      <c r="J23" s="127"/>
      <c r="K23" s="127"/>
      <c r="L23" s="95"/>
    </row>
    <row r="24" spans="1:11" s="6" customFormat="1" ht="42.75" customHeight="1">
      <c r="A24" s="170" t="s">
        <v>59</v>
      </c>
      <c r="B24" s="170"/>
      <c r="C24" s="126">
        <f>SUM(D24:I24)</f>
        <v>251000</v>
      </c>
      <c r="D24" s="126">
        <f>D25</f>
        <v>1000</v>
      </c>
      <c r="E24" s="126">
        <f>E25+E31</f>
        <v>8000</v>
      </c>
      <c r="F24" s="126"/>
      <c r="G24" s="126">
        <f>G25+G31</f>
        <v>238000</v>
      </c>
      <c r="H24" s="126"/>
      <c r="I24" s="126">
        <f aca="true" t="shared" si="3" ref="I24:K25">I25</f>
        <v>4000</v>
      </c>
      <c r="J24" s="126">
        <f t="shared" si="3"/>
        <v>215000</v>
      </c>
      <c r="K24" s="126">
        <f t="shared" si="3"/>
        <v>220000</v>
      </c>
    </row>
    <row r="25" spans="1:12" s="6" customFormat="1" ht="12.75">
      <c r="A25" s="123">
        <v>3</v>
      </c>
      <c r="B25" s="128" t="s">
        <v>13</v>
      </c>
      <c r="C25" s="126">
        <f aca="true" t="shared" si="4" ref="C25:C30">SUM(D25:I25)</f>
        <v>214000</v>
      </c>
      <c r="D25" s="126">
        <f>D26</f>
        <v>1000</v>
      </c>
      <c r="E25" s="126">
        <f>E26</f>
        <v>5000</v>
      </c>
      <c r="F25" s="126"/>
      <c r="G25" s="126">
        <f>G26</f>
        <v>204000</v>
      </c>
      <c r="H25" s="126"/>
      <c r="I25" s="126">
        <f t="shared" si="3"/>
        <v>4000</v>
      </c>
      <c r="J25" s="126">
        <f t="shared" si="3"/>
        <v>215000</v>
      </c>
      <c r="K25" s="126">
        <f t="shared" si="3"/>
        <v>220000</v>
      </c>
      <c r="L25" s="94"/>
    </row>
    <row r="26" spans="1:12" s="6" customFormat="1" ht="12.75">
      <c r="A26" s="123">
        <v>32</v>
      </c>
      <c r="B26" s="128" t="s">
        <v>18</v>
      </c>
      <c r="C26" s="126">
        <f t="shared" si="4"/>
        <v>214000</v>
      </c>
      <c r="D26" s="126">
        <f>D29</f>
        <v>1000</v>
      </c>
      <c r="E26" s="126">
        <f>E28+E29</f>
        <v>5000</v>
      </c>
      <c r="F26" s="126"/>
      <c r="G26" s="126">
        <f>G29+G27+G30</f>
        <v>204000</v>
      </c>
      <c r="H26" s="126"/>
      <c r="I26" s="126">
        <f>I29+I30</f>
        <v>4000</v>
      </c>
      <c r="J26" s="126">
        <v>215000</v>
      </c>
      <c r="K26" s="126">
        <v>220000</v>
      </c>
      <c r="L26" s="94"/>
    </row>
    <row r="27" spans="1:12" s="6" customFormat="1" ht="25.5">
      <c r="A27" s="123">
        <v>321</v>
      </c>
      <c r="B27" s="128" t="s">
        <v>19</v>
      </c>
      <c r="C27" s="126">
        <f t="shared" si="4"/>
        <v>9000</v>
      </c>
      <c r="D27" s="126"/>
      <c r="E27" s="126"/>
      <c r="F27" s="126"/>
      <c r="G27" s="126">
        <v>9000</v>
      </c>
      <c r="H27" s="126"/>
      <c r="I27" s="126"/>
      <c r="J27" s="126"/>
      <c r="K27" s="126"/>
      <c r="L27" s="94"/>
    </row>
    <row r="28" spans="1:12" ht="27.75" customHeight="1">
      <c r="A28" s="123">
        <v>322</v>
      </c>
      <c r="B28" s="128" t="s">
        <v>20</v>
      </c>
      <c r="C28" s="126">
        <f t="shared" si="4"/>
        <v>3000</v>
      </c>
      <c r="D28" s="126"/>
      <c r="E28" s="126">
        <v>3000</v>
      </c>
      <c r="F28" s="126"/>
      <c r="G28" s="126"/>
      <c r="H28" s="127"/>
      <c r="I28" s="127"/>
      <c r="J28" s="127"/>
      <c r="K28" s="127"/>
      <c r="L28" s="95"/>
    </row>
    <row r="29" spans="1:12" ht="12.75">
      <c r="A29" s="123">
        <v>323</v>
      </c>
      <c r="B29" s="128" t="s">
        <v>21</v>
      </c>
      <c r="C29" s="126">
        <f t="shared" si="4"/>
        <v>197000</v>
      </c>
      <c r="D29" s="126">
        <v>1000</v>
      </c>
      <c r="E29" s="126">
        <v>2000</v>
      </c>
      <c r="F29" s="127"/>
      <c r="G29" s="126">
        <v>192000</v>
      </c>
      <c r="H29" s="126"/>
      <c r="I29" s="126">
        <v>2000</v>
      </c>
      <c r="J29" s="127"/>
      <c r="K29" s="127"/>
      <c r="L29" s="95"/>
    </row>
    <row r="30" spans="1:12" ht="38.25">
      <c r="A30" s="123">
        <v>324</v>
      </c>
      <c r="B30" s="128" t="s">
        <v>58</v>
      </c>
      <c r="C30" s="126">
        <f t="shared" si="4"/>
        <v>5000</v>
      </c>
      <c r="D30" s="126"/>
      <c r="E30" s="126"/>
      <c r="F30" s="127"/>
      <c r="G30" s="126">
        <v>3000</v>
      </c>
      <c r="H30" s="126"/>
      <c r="I30" s="126">
        <v>2000</v>
      </c>
      <c r="J30" s="127"/>
      <c r="K30" s="127"/>
      <c r="L30" s="95"/>
    </row>
    <row r="31" spans="1:12" ht="12.75">
      <c r="A31" s="123">
        <v>9</v>
      </c>
      <c r="B31" s="128" t="s">
        <v>69</v>
      </c>
      <c r="C31" s="126">
        <f>E31</f>
        <v>3000</v>
      </c>
      <c r="D31" s="126"/>
      <c r="E31" s="126">
        <f>E32</f>
        <v>3000</v>
      </c>
      <c r="F31" s="127"/>
      <c r="G31" s="126">
        <f>G32</f>
        <v>34000</v>
      </c>
      <c r="H31" s="126"/>
      <c r="I31" s="126"/>
      <c r="J31" s="127"/>
      <c r="K31" s="127"/>
      <c r="L31" s="95"/>
    </row>
    <row r="32" spans="1:12" ht="12.75">
      <c r="A32" s="123">
        <v>92</v>
      </c>
      <c r="B32" s="128" t="s">
        <v>70</v>
      </c>
      <c r="C32" s="126">
        <f>E32</f>
        <v>3000</v>
      </c>
      <c r="D32" s="126"/>
      <c r="E32" s="126">
        <f>E33</f>
        <v>3000</v>
      </c>
      <c r="F32" s="127"/>
      <c r="G32" s="126">
        <f>G33</f>
        <v>34000</v>
      </c>
      <c r="H32" s="126"/>
      <c r="I32" s="126"/>
      <c r="J32" s="127"/>
      <c r="K32" s="127"/>
      <c r="L32" s="95"/>
    </row>
    <row r="33" spans="1:12" ht="25.5">
      <c r="A33" s="123">
        <v>922</v>
      </c>
      <c r="B33" s="128" t="s">
        <v>71</v>
      </c>
      <c r="C33" s="126">
        <f>E33</f>
        <v>3000</v>
      </c>
      <c r="D33" s="127"/>
      <c r="E33" s="126">
        <v>3000</v>
      </c>
      <c r="F33" s="127"/>
      <c r="G33" s="126">
        <v>34000</v>
      </c>
      <c r="H33" s="127"/>
      <c r="I33" s="127"/>
      <c r="J33" s="127"/>
      <c r="K33" s="127"/>
      <c r="L33" s="95"/>
    </row>
    <row r="34" spans="1:12" s="6" customFormat="1" ht="42" customHeight="1">
      <c r="A34" s="170" t="s">
        <v>60</v>
      </c>
      <c r="B34" s="170"/>
      <c r="C34" s="126">
        <f>SUM(D34:H34)</f>
        <v>5000</v>
      </c>
      <c r="D34" s="126"/>
      <c r="E34" s="126"/>
      <c r="F34" s="126">
        <f aca="true" t="shared" si="5" ref="F34:G36">F35</f>
        <v>5000</v>
      </c>
      <c r="G34" s="126">
        <f t="shared" si="5"/>
        <v>0</v>
      </c>
      <c r="H34" s="126"/>
      <c r="I34" s="126"/>
      <c r="J34" s="126">
        <f>J35</f>
        <v>46000</v>
      </c>
      <c r="K34" s="126">
        <f>K35</f>
        <v>52000</v>
      </c>
      <c r="L34" s="94"/>
    </row>
    <row r="35" spans="1:12" s="6" customFormat="1" ht="25.5">
      <c r="A35" s="123">
        <v>4</v>
      </c>
      <c r="B35" s="128" t="s">
        <v>44</v>
      </c>
      <c r="C35" s="126">
        <f>SUM(D35:H35)</f>
        <v>5000</v>
      </c>
      <c r="D35" s="126"/>
      <c r="E35" s="126"/>
      <c r="F35" s="126">
        <f t="shared" si="5"/>
        <v>5000</v>
      </c>
      <c r="G35" s="126">
        <f t="shared" si="5"/>
        <v>0</v>
      </c>
      <c r="H35" s="126"/>
      <c r="I35" s="126"/>
      <c r="J35" s="126">
        <v>46000</v>
      </c>
      <c r="K35" s="126">
        <v>52000</v>
      </c>
      <c r="L35" s="94"/>
    </row>
    <row r="36" spans="1:12" s="6" customFormat="1" ht="38.25">
      <c r="A36" s="123">
        <v>42</v>
      </c>
      <c r="B36" s="128" t="s">
        <v>61</v>
      </c>
      <c r="C36" s="126">
        <f>SUM(D36:H36)</f>
        <v>5000</v>
      </c>
      <c r="D36" s="126"/>
      <c r="E36" s="126"/>
      <c r="F36" s="126">
        <f t="shared" si="5"/>
        <v>5000</v>
      </c>
      <c r="G36" s="126">
        <f t="shared" si="5"/>
        <v>0</v>
      </c>
      <c r="H36" s="126"/>
      <c r="I36" s="126"/>
      <c r="J36" s="126">
        <v>46000</v>
      </c>
      <c r="K36" s="126">
        <v>52000</v>
      </c>
      <c r="L36" s="94"/>
    </row>
    <row r="37" spans="1:12" ht="12.75">
      <c r="A37" s="123">
        <v>422</v>
      </c>
      <c r="B37" s="128" t="s">
        <v>25</v>
      </c>
      <c r="C37" s="126">
        <f>SUM(D37:H37)</f>
        <v>5000</v>
      </c>
      <c r="D37" s="126"/>
      <c r="E37" s="126"/>
      <c r="F37" s="126">
        <v>5000</v>
      </c>
      <c r="G37" s="126"/>
      <c r="H37" s="126"/>
      <c r="I37" s="126"/>
      <c r="J37" s="127"/>
      <c r="K37" s="127"/>
      <c r="L37" s="95"/>
    </row>
    <row r="38" spans="1:12" ht="12.75">
      <c r="A38" s="68"/>
      <c r="B38" s="9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2.75">
      <c r="A39" s="169" t="s">
        <v>66</v>
      </c>
      <c r="B39" s="169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s="6" customFormat="1" ht="12.75" customHeight="1">
      <c r="A40" s="79" t="s">
        <v>67</v>
      </c>
      <c r="B40" s="71"/>
      <c r="C40" s="168" t="s">
        <v>64</v>
      </c>
      <c r="D40" s="168"/>
      <c r="E40" s="94"/>
      <c r="F40" s="94"/>
      <c r="G40" s="168" t="s">
        <v>62</v>
      </c>
      <c r="H40" s="168"/>
      <c r="I40" s="132"/>
      <c r="J40" s="94"/>
      <c r="K40" s="94"/>
      <c r="L40" s="94"/>
    </row>
    <row r="41" spans="1:12" s="6" customFormat="1" ht="12.75">
      <c r="A41" s="69"/>
      <c r="B41" s="71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s="6" customFormat="1" ht="12.75">
      <c r="A42" s="69"/>
      <c r="B42" s="71"/>
      <c r="J42" s="94"/>
      <c r="K42" s="94"/>
      <c r="L42" s="94"/>
    </row>
    <row r="43" spans="1:12" ht="12.75">
      <c r="A43" s="68"/>
      <c r="B43" s="9"/>
      <c r="C43" s="167" t="s">
        <v>65</v>
      </c>
      <c r="D43" s="167"/>
      <c r="E43" s="4"/>
      <c r="F43" s="4"/>
      <c r="G43" s="167" t="s">
        <v>63</v>
      </c>
      <c r="H43" s="167"/>
      <c r="I43" s="68"/>
      <c r="J43" s="95"/>
      <c r="K43" s="95"/>
      <c r="L43" s="95"/>
    </row>
    <row r="44" spans="1:12" ht="12.75">
      <c r="A44" s="68"/>
      <c r="B44" s="9"/>
      <c r="C44" s="4"/>
      <c r="D44" s="4"/>
      <c r="E44" s="4"/>
      <c r="F44" s="4"/>
      <c r="G44" s="4"/>
      <c r="H44" s="4"/>
      <c r="I44" s="4"/>
      <c r="J44" s="95"/>
      <c r="K44" s="95"/>
      <c r="L44" s="95"/>
    </row>
    <row r="45" spans="1:12" ht="12.75">
      <c r="A45" s="68"/>
      <c r="B45" s="9"/>
      <c r="C45" s="4"/>
      <c r="D45" s="4"/>
      <c r="E45" s="4"/>
      <c r="F45" s="4"/>
      <c r="G45" s="4"/>
      <c r="H45" s="4"/>
      <c r="I45" s="4"/>
      <c r="J45" s="95"/>
      <c r="K45" s="95"/>
      <c r="L45" s="95"/>
    </row>
    <row r="46" spans="1:12" s="6" customFormat="1" ht="12.75">
      <c r="A46" s="69"/>
      <c r="B46" s="71"/>
      <c r="J46" s="94"/>
      <c r="K46" s="94"/>
      <c r="L46" s="94"/>
    </row>
    <row r="47" spans="1:12" ht="12.75">
      <c r="A47" s="68"/>
      <c r="B47" s="9"/>
      <c r="C47" s="4"/>
      <c r="D47" s="4"/>
      <c r="E47" s="4"/>
      <c r="F47" s="4"/>
      <c r="G47" s="4"/>
      <c r="H47" s="4"/>
      <c r="I47" s="4"/>
      <c r="J47" s="95"/>
      <c r="K47" s="95"/>
      <c r="L47" s="95"/>
    </row>
    <row r="48" spans="1:12" ht="12.75">
      <c r="A48" s="68"/>
      <c r="B48" s="9"/>
      <c r="C48" s="4"/>
      <c r="D48" s="4"/>
      <c r="E48" s="4"/>
      <c r="F48" s="4"/>
      <c r="G48" s="4"/>
      <c r="H48" s="4"/>
      <c r="I48" s="4"/>
      <c r="J48" s="95"/>
      <c r="K48" s="95"/>
      <c r="L48" s="95"/>
    </row>
    <row r="49" spans="1:12" ht="12.75">
      <c r="A49" s="68"/>
      <c r="B49" s="9"/>
      <c r="C49" s="4"/>
      <c r="D49" s="4"/>
      <c r="E49" s="4"/>
      <c r="F49" s="4"/>
      <c r="G49" s="4"/>
      <c r="H49" s="4"/>
      <c r="I49" s="4"/>
      <c r="J49" s="95"/>
      <c r="K49" s="95"/>
      <c r="L49" s="95"/>
    </row>
    <row r="50" spans="1:12" ht="12.75">
      <c r="A50" s="68"/>
      <c r="B50" s="9"/>
      <c r="C50" s="4"/>
      <c r="D50" s="4"/>
      <c r="E50" s="4"/>
      <c r="F50" s="4"/>
      <c r="G50" s="4"/>
      <c r="H50" s="4"/>
      <c r="I50" s="4"/>
      <c r="J50" s="95"/>
      <c r="K50" s="95"/>
      <c r="L50" s="95"/>
    </row>
    <row r="51" spans="1:12" s="6" customFormat="1" ht="12.75">
      <c r="A51" s="69"/>
      <c r="B51" s="71"/>
      <c r="J51" s="94"/>
      <c r="K51" s="94"/>
      <c r="L51" s="94"/>
    </row>
    <row r="52" spans="1:12" ht="12.75">
      <c r="A52" s="68"/>
      <c r="B52" s="9"/>
      <c r="C52" s="4"/>
      <c r="D52" s="4"/>
      <c r="E52" s="4"/>
      <c r="F52" s="4"/>
      <c r="G52" s="4"/>
      <c r="H52" s="4"/>
      <c r="I52" s="4"/>
      <c r="J52" s="95"/>
      <c r="K52" s="95"/>
      <c r="L52" s="95"/>
    </row>
    <row r="53" spans="1:12" ht="12.75">
      <c r="A53" s="69"/>
      <c r="B53" s="9"/>
      <c r="C53" s="4"/>
      <c r="D53" s="4"/>
      <c r="E53" s="4"/>
      <c r="F53" s="4"/>
      <c r="G53" s="4"/>
      <c r="H53" s="4"/>
      <c r="I53" s="4"/>
      <c r="J53" s="95"/>
      <c r="K53" s="95"/>
      <c r="L53" s="95"/>
    </row>
    <row r="54" spans="1:12" s="6" customFormat="1" ht="12.75" customHeight="1">
      <c r="A54" s="79"/>
      <c r="B54" s="71"/>
      <c r="J54" s="94"/>
      <c r="K54" s="94"/>
      <c r="L54" s="94"/>
    </row>
    <row r="55" spans="1:12" s="6" customFormat="1" ht="12.75">
      <c r="A55" s="69"/>
      <c r="B55" s="71"/>
      <c r="J55" s="94"/>
      <c r="K55" s="94"/>
      <c r="L55" s="94"/>
    </row>
    <row r="56" spans="1:12" s="6" customFormat="1" ht="12.75">
      <c r="A56" s="69"/>
      <c r="B56" s="71"/>
      <c r="J56" s="94"/>
      <c r="K56" s="94"/>
      <c r="L56" s="94"/>
    </row>
    <row r="57" spans="1:12" ht="12.75">
      <c r="A57" s="68"/>
      <c r="B57" s="9"/>
      <c r="C57" s="4"/>
      <c r="D57" s="4"/>
      <c r="E57" s="4"/>
      <c r="F57" s="4"/>
      <c r="G57" s="4"/>
      <c r="H57" s="4"/>
      <c r="I57" s="4"/>
      <c r="J57" s="95"/>
      <c r="K57" s="95"/>
      <c r="L57" s="95"/>
    </row>
    <row r="58" spans="1:12" ht="12.75">
      <c r="A58" s="68"/>
      <c r="B58" s="9"/>
      <c r="C58" s="4"/>
      <c r="D58" s="4"/>
      <c r="E58" s="4"/>
      <c r="F58" s="4"/>
      <c r="G58" s="4"/>
      <c r="H58" s="4"/>
      <c r="I58" s="4"/>
      <c r="J58" s="95"/>
      <c r="K58" s="95"/>
      <c r="L58" s="95"/>
    </row>
    <row r="59" spans="1:12" ht="12.75">
      <c r="A59" s="68"/>
      <c r="B59" s="9"/>
      <c r="C59" s="4"/>
      <c r="D59" s="4"/>
      <c r="E59" s="4"/>
      <c r="F59" s="4"/>
      <c r="G59" s="4"/>
      <c r="H59" s="4"/>
      <c r="I59" s="4"/>
      <c r="J59" s="95"/>
      <c r="K59" s="95"/>
      <c r="L59" s="95"/>
    </row>
    <row r="60" spans="1:12" s="6" customFormat="1" ht="12.75">
      <c r="A60" s="69"/>
      <c r="B60" s="71"/>
      <c r="J60" s="94"/>
      <c r="K60" s="94"/>
      <c r="L60" s="94"/>
    </row>
    <row r="61" spans="1:12" ht="12.75">
      <c r="A61" s="68"/>
      <c r="B61" s="9"/>
      <c r="C61" s="4"/>
      <c r="D61" s="4"/>
      <c r="E61" s="4"/>
      <c r="F61" s="4"/>
      <c r="G61" s="4"/>
      <c r="H61" s="4"/>
      <c r="I61" s="4"/>
      <c r="J61" s="95"/>
      <c r="K61" s="95"/>
      <c r="L61" s="95"/>
    </row>
    <row r="62" spans="1:12" ht="12.75">
      <c r="A62" s="68"/>
      <c r="B62" s="9"/>
      <c r="C62" s="4"/>
      <c r="D62" s="4"/>
      <c r="E62" s="4"/>
      <c r="F62" s="4"/>
      <c r="G62" s="4"/>
      <c r="H62" s="4"/>
      <c r="I62" s="4"/>
      <c r="J62" s="95"/>
      <c r="K62" s="95"/>
      <c r="L62" s="95"/>
    </row>
    <row r="63" spans="1:12" ht="12.75">
      <c r="A63" s="68"/>
      <c r="B63" s="9"/>
      <c r="C63" s="4"/>
      <c r="D63" s="4"/>
      <c r="E63" s="4"/>
      <c r="F63" s="4"/>
      <c r="G63" s="4"/>
      <c r="H63" s="4"/>
      <c r="I63" s="4"/>
      <c r="J63" s="95"/>
      <c r="K63" s="95"/>
      <c r="L63" s="95"/>
    </row>
    <row r="64" spans="1:12" ht="12.75">
      <c r="A64" s="68"/>
      <c r="B64" s="9"/>
      <c r="C64" s="4"/>
      <c r="D64" s="4"/>
      <c r="E64" s="4"/>
      <c r="F64" s="4"/>
      <c r="G64" s="4"/>
      <c r="H64" s="4"/>
      <c r="I64" s="4"/>
      <c r="J64" s="95"/>
      <c r="K64" s="95"/>
      <c r="L64" s="95"/>
    </row>
    <row r="65" spans="1:12" s="6" customFormat="1" ht="12.75">
      <c r="A65" s="69"/>
      <c r="B65" s="71"/>
      <c r="J65" s="94"/>
      <c r="K65" s="94"/>
      <c r="L65" s="94"/>
    </row>
    <row r="66" spans="1:11" ht="12.75">
      <c r="A66" s="68"/>
      <c r="B66" s="9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69"/>
      <c r="B67" s="9"/>
      <c r="C67" s="4"/>
      <c r="D67" s="4"/>
      <c r="E67" s="4"/>
      <c r="F67" s="4"/>
      <c r="G67" s="4"/>
      <c r="H67" s="4"/>
      <c r="I67" s="4"/>
      <c r="J67" s="4"/>
      <c r="K67" s="4"/>
    </row>
    <row r="68" spans="1:2" s="6" customFormat="1" ht="12.75" customHeight="1">
      <c r="A68" s="79"/>
      <c r="B68" s="71"/>
    </row>
    <row r="69" spans="1:2" s="6" customFormat="1" ht="12.75">
      <c r="A69" s="69"/>
      <c r="B69" s="71"/>
    </row>
    <row r="70" spans="1:2" s="6" customFormat="1" ht="12.75">
      <c r="A70" s="69"/>
      <c r="B70" s="71"/>
    </row>
    <row r="71" spans="1:11" ht="12.75">
      <c r="A71" s="68"/>
      <c r="B71" s="9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68"/>
      <c r="B72" s="9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68"/>
      <c r="B73" s="9"/>
      <c r="C73" s="4"/>
      <c r="D73" s="4"/>
      <c r="E73" s="4"/>
      <c r="F73" s="4"/>
      <c r="G73" s="4"/>
      <c r="H73" s="4"/>
      <c r="I73" s="4"/>
      <c r="J73" s="4"/>
      <c r="K73" s="4"/>
    </row>
    <row r="74" spans="1:2" s="6" customFormat="1" ht="12.75">
      <c r="A74" s="69"/>
      <c r="B74" s="71"/>
    </row>
    <row r="75" spans="1:11" ht="12.75">
      <c r="A75" s="68"/>
      <c r="B75" s="9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68"/>
      <c r="B76" s="9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68"/>
      <c r="B77" s="9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68"/>
      <c r="B78" s="9"/>
      <c r="C78" s="4"/>
      <c r="D78" s="4"/>
      <c r="E78" s="4"/>
      <c r="F78" s="4"/>
      <c r="G78" s="4"/>
      <c r="H78" s="4"/>
      <c r="I78" s="4"/>
      <c r="J78" s="4"/>
      <c r="K78" s="4"/>
    </row>
    <row r="79" spans="1:2" s="6" customFormat="1" ht="12.75">
      <c r="A79" s="69"/>
      <c r="B79" s="71"/>
    </row>
    <row r="80" spans="1:11" ht="12.75">
      <c r="A80" s="68"/>
      <c r="B80" s="9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69"/>
      <c r="B81" s="9"/>
      <c r="C81" s="4"/>
      <c r="D81" s="4"/>
      <c r="E81" s="4"/>
      <c r="F81" s="4"/>
      <c r="G81" s="4"/>
      <c r="H81" s="4"/>
      <c r="I81" s="4"/>
      <c r="J81" s="4"/>
      <c r="K81" s="4"/>
    </row>
    <row r="82" spans="1:2" s="6" customFormat="1" ht="12.75">
      <c r="A82" s="79"/>
      <c r="B82" s="71"/>
    </row>
    <row r="83" spans="1:2" s="6" customFormat="1" ht="12.75">
      <c r="A83" s="69"/>
      <c r="B83" s="71"/>
    </row>
    <row r="84" spans="1:2" s="6" customFormat="1" ht="12.75">
      <c r="A84" s="69"/>
      <c r="B84" s="71"/>
    </row>
    <row r="85" spans="1:11" ht="12.75">
      <c r="A85" s="68"/>
      <c r="B85" s="9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68"/>
      <c r="B86" s="9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68"/>
      <c r="B87" s="9"/>
      <c r="C87" s="4"/>
      <c r="D87" s="4"/>
      <c r="E87" s="4"/>
      <c r="F87" s="4"/>
      <c r="G87" s="4"/>
      <c r="H87" s="4"/>
      <c r="I87" s="4"/>
      <c r="J87" s="4"/>
      <c r="K87" s="4"/>
    </row>
    <row r="88" spans="1:2" s="6" customFormat="1" ht="12.75">
      <c r="A88" s="69"/>
      <c r="B88" s="71"/>
    </row>
    <row r="89" spans="1:11" ht="12.75">
      <c r="A89" s="68"/>
      <c r="B89" s="9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68"/>
      <c r="B90" s="9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68"/>
      <c r="B91" s="9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68"/>
      <c r="B92" s="9"/>
      <c r="C92" s="4"/>
      <c r="D92" s="4"/>
      <c r="E92" s="4"/>
      <c r="F92" s="4"/>
      <c r="G92" s="4"/>
      <c r="H92" s="4"/>
      <c r="I92" s="4"/>
      <c r="J92" s="4"/>
      <c r="K92" s="4"/>
    </row>
    <row r="93" spans="1:2" s="6" customFormat="1" ht="12.75">
      <c r="A93" s="69"/>
      <c r="B93" s="71"/>
    </row>
    <row r="94" spans="1:11" ht="12.75">
      <c r="A94" s="68"/>
      <c r="B94" s="9"/>
      <c r="C94" s="4"/>
      <c r="D94" s="4"/>
      <c r="E94" s="4"/>
      <c r="F94" s="4"/>
      <c r="G94" s="4"/>
      <c r="H94" s="4"/>
      <c r="I94" s="4"/>
      <c r="J94" s="4"/>
      <c r="K94" s="4"/>
    </row>
    <row r="95" spans="1:2" s="6" customFormat="1" ht="12.75">
      <c r="A95" s="69"/>
      <c r="B95" s="71"/>
    </row>
    <row r="96" spans="1:2" s="6" customFormat="1" ht="12.75">
      <c r="A96" s="69"/>
      <c r="B96" s="71"/>
    </row>
    <row r="97" spans="1:11" ht="12.75">
      <c r="A97" s="68"/>
      <c r="B97" s="9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68"/>
      <c r="B98" s="9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69"/>
      <c r="B99" s="9"/>
      <c r="C99" s="4"/>
      <c r="D99" s="4"/>
      <c r="E99" s="4"/>
      <c r="F99" s="4"/>
      <c r="G99" s="4"/>
      <c r="H99" s="4"/>
      <c r="I99" s="4"/>
      <c r="J99" s="4"/>
      <c r="K99" s="4"/>
    </row>
    <row r="100" spans="1:2" s="6" customFormat="1" ht="12.75" customHeight="1">
      <c r="A100" s="79"/>
      <c r="B100" s="71"/>
    </row>
    <row r="101" spans="1:2" s="6" customFormat="1" ht="12.75">
      <c r="A101" s="69"/>
      <c r="B101" s="71"/>
    </row>
    <row r="102" spans="1:2" s="6" customFormat="1" ht="12.75">
      <c r="A102" s="69"/>
      <c r="B102" s="71"/>
    </row>
    <row r="103" spans="1:11" ht="12.75">
      <c r="A103" s="68"/>
      <c r="B103" s="9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68"/>
      <c r="B104" s="9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68"/>
      <c r="B105" s="9"/>
      <c r="C105" s="4"/>
      <c r="D105" s="4"/>
      <c r="E105" s="4"/>
      <c r="F105" s="4"/>
      <c r="G105" s="4"/>
      <c r="H105" s="4"/>
      <c r="I105" s="4"/>
      <c r="J105" s="4"/>
      <c r="K105" s="4"/>
    </row>
    <row r="106" spans="1:2" s="6" customFormat="1" ht="12.75">
      <c r="A106" s="69"/>
      <c r="B106" s="71"/>
    </row>
    <row r="107" spans="1:11" ht="12.75">
      <c r="A107" s="68"/>
      <c r="B107" s="9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68"/>
      <c r="B108" s="9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68"/>
      <c r="B109" s="9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68"/>
      <c r="B110" s="9"/>
      <c r="C110" s="4"/>
      <c r="D110" s="4"/>
      <c r="E110" s="4"/>
      <c r="F110" s="4"/>
      <c r="G110" s="4"/>
      <c r="H110" s="4"/>
      <c r="I110" s="4"/>
      <c r="J110" s="4"/>
      <c r="K110" s="4"/>
    </row>
    <row r="111" spans="1:2" s="6" customFormat="1" ht="12.75">
      <c r="A111" s="69"/>
      <c r="B111" s="71"/>
    </row>
    <row r="112" spans="1:11" ht="12.75">
      <c r="A112" s="68"/>
      <c r="B112" s="9"/>
      <c r="C112" s="4"/>
      <c r="D112" s="4"/>
      <c r="E112" s="4"/>
      <c r="F112" s="4"/>
      <c r="G112" s="4"/>
      <c r="H112" s="4"/>
      <c r="I112" s="4"/>
      <c r="J112" s="4"/>
      <c r="K112" s="4"/>
    </row>
    <row r="113" spans="1:2" s="6" customFormat="1" ht="12.75">
      <c r="A113" s="69"/>
      <c r="B113" s="71"/>
    </row>
    <row r="114" spans="1:11" ht="12.75">
      <c r="A114" s="68"/>
      <c r="B114" s="9"/>
      <c r="C114" s="4"/>
      <c r="D114" s="4"/>
      <c r="E114" s="4"/>
      <c r="F114" s="4"/>
      <c r="G114" s="4"/>
      <c r="H114" s="4"/>
      <c r="I114" s="4"/>
      <c r="J114" s="4"/>
      <c r="K114" s="4"/>
    </row>
    <row r="115" spans="1:2" s="6" customFormat="1" ht="12.75">
      <c r="A115" s="69"/>
      <c r="B115" s="71"/>
    </row>
    <row r="116" spans="1:2" s="6" customFormat="1" ht="12.75">
      <c r="A116" s="69"/>
      <c r="B116" s="71"/>
    </row>
    <row r="117" spans="1:11" ht="12.75" customHeight="1">
      <c r="A117" s="68"/>
      <c r="B117" s="9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68"/>
      <c r="B118" s="9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69"/>
      <c r="B119" s="9"/>
      <c r="C119" s="4"/>
      <c r="D119" s="4"/>
      <c r="E119" s="4"/>
      <c r="F119" s="4"/>
      <c r="G119" s="4"/>
      <c r="H119" s="4"/>
      <c r="I119" s="4"/>
      <c r="J119" s="4"/>
      <c r="K119" s="4"/>
    </row>
    <row r="120" spans="1:2" s="6" customFormat="1" ht="12.75">
      <c r="A120" s="79"/>
      <c r="B120" s="71"/>
    </row>
    <row r="121" spans="1:2" s="6" customFormat="1" ht="12.75">
      <c r="A121" s="69"/>
      <c r="B121" s="71"/>
    </row>
    <row r="122" spans="1:2" s="6" customFormat="1" ht="12.75">
      <c r="A122" s="69"/>
      <c r="B122" s="71"/>
    </row>
    <row r="123" spans="1:11" ht="12.75">
      <c r="A123" s="68"/>
      <c r="B123" s="9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68"/>
      <c r="B124" s="9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68"/>
      <c r="B125" s="9"/>
      <c r="C125" s="4"/>
      <c r="D125" s="4"/>
      <c r="E125" s="4"/>
      <c r="F125" s="4"/>
      <c r="G125" s="4"/>
      <c r="H125" s="4"/>
      <c r="I125" s="4"/>
      <c r="J125" s="4"/>
      <c r="K125" s="4"/>
    </row>
    <row r="126" spans="1:2" s="6" customFormat="1" ht="12.75">
      <c r="A126" s="69"/>
      <c r="B126" s="71"/>
    </row>
    <row r="127" spans="1:11" ht="12.75">
      <c r="A127" s="68"/>
      <c r="B127" s="9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68"/>
      <c r="B128" s="9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68"/>
      <c r="B129" s="9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68"/>
      <c r="B130" s="9"/>
      <c r="C130" s="4"/>
      <c r="D130" s="4"/>
      <c r="E130" s="4"/>
      <c r="F130" s="4"/>
      <c r="G130" s="4"/>
      <c r="H130" s="4"/>
      <c r="I130" s="4"/>
      <c r="J130" s="4"/>
      <c r="K130" s="4"/>
    </row>
    <row r="131" spans="1:2" s="6" customFormat="1" ht="12.75">
      <c r="A131" s="69"/>
      <c r="B131" s="71"/>
    </row>
    <row r="132" spans="1:11" ht="12.75">
      <c r="A132" s="68"/>
      <c r="B132" s="9"/>
      <c r="C132" s="4"/>
      <c r="D132" s="4"/>
      <c r="E132" s="4"/>
      <c r="F132" s="4"/>
      <c r="G132" s="4"/>
      <c r="H132" s="4"/>
      <c r="I132" s="4"/>
      <c r="J132" s="4"/>
      <c r="K132" s="4"/>
    </row>
    <row r="133" spans="1:2" s="6" customFormat="1" ht="12.75">
      <c r="A133" s="69"/>
      <c r="B133" s="71"/>
    </row>
    <row r="134" spans="1:2" s="6" customFormat="1" ht="12.75">
      <c r="A134" s="69"/>
      <c r="B134" s="71"/>
    </row>
    <row r="135" spans="1:11" ht="12.75">
      <c r="A135" s="68"/>
      <c r="B135" s="9"/>
      <c r="C135" s="4"/>
      <c r="D135" s="4"/>
      <c r="E135" s="4"/>
      <c r="F135" s="4"/>
      <c r="G135" s="4"/>
      <c r="H135" s="4"/>
      <c r="I135" s="4"/>
      <c r="J135" s="4"/>
      <c r="K135" s="4"/>
    </row>
    <row r="136" spans="1:2" s="6" customFormat="1" ht="12.75">
      <c r="A136" s="69"/>
      <c r="B136" s="71"/>
    </row>
    <row r="137" spans="1:11" ht="12.75">
      <c r="A137" s="68"/>
      <c r="B137" s="9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68"/>
      <c r="B138" s="9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69"/>
      <c r="B139" s="9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69"/>
      <c r="B140" s="9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69"/>
      <c r="B141" s="9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69"/>
      <c r="B142" s="9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69"/>
      <c r="B143" s="9" t="s">
        <v>31</v>
      </c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69"/>
      <c r="B144" s="9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69"/>
      <c r="B145" s="9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69"/>
      <c r="B146" s="9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69"/>
      <c r="B147" s="9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69"/>
      <c r="B148" s="9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69"/>
      <c r="B149" s="9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69"/>
      <c r="B150" s="9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69"/>
      <c r="B151" s="9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69"/>
      <c r="B152" s="9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69"/>
      <c r="B153" s="9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69"/>
      <c r="B154" s="9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69"/>
      <c r="B155" s="9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69"/>
      <c r="B156" s="9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69"/>
      <c r="B157" s="9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69"/>
      <c r="B158" s="9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69"/>
      <c r="B159" s="9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69"/>
      <c r="B160" s="9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69"/>
      <c r="B161" s="9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69"/>
      <c r="B162" s="9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69"/>
      <c r="B163" s="9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69"/>
      <c r="B164" s="9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69"/>
      <c r="B165" s="9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69"/>
      <c r="B166" s="9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69"/>
      <c r="B167" s="9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69"/>
      <c r="B168" s="9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69"/>
      <c r="B169" s="9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69"/>
      <c r="B170" s="9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69"/>
      <c r="B171" s="9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69"/>
      <c r="B172" s="9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69"/>
      <c r="B173" s="9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69"/>
      <c r="B174" s="9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69"/>
      <c r="B175" s="9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69"/>
      <c r="B176" s="9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69"/>
      <c r="B177" s="9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69"/>
      <c r="B178" s="9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69"/>
      <c r="B179" s="9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69"/>
      <c r="B180" s="9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69"/>
      <c r="B181" s="9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69"/>
      <c r="B182" s="9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69"/>
      <c r="B183" s="9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69"/>
      <c r="B184" s="9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69"/>
      <c r="B185" s="9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69"/>
      <c r="B186" s="9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69"/>
      <c r="B187" s="9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69"/>
      <c r="B188" s="9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69"/>
      <c r="B189" s="9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69"/>
      <c r="B190" s="9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69"/>
      <c r="B191" s="9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69"/>
      <c r="B192" s="9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69"/>
      <c r="B193" s="9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69"/>
      <c r="B194" s="9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69"/>
      <c r="B195" s="9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69"/>
      <c r="B196" s="9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69"/>
      <c r="B197" s="9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69"/>
      <c r="B198" s="9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69"/>
      <c r="B199" s="9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69"/>
      <c r="B200" s="9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69"/>
      <c r="B201" s="9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69"/>
      <c r="B202" s="9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69"/>
      <c r="B203" s="9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69"/>
      <c r="B204" s="9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69"/>
      <c r="B205" s="9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69"/>
      <c r="B206" s="9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69"/>
      <c r="B207" s="9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69"/>
      <c r="B208" s="9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69"/>
      <c r="B209" s="9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69"/>
      <c r="B210" s="9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69"/>
      <c r="B211" s="9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69"/>
      <c r="B212" s="9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69"/>
      <c r="B213" s="9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69"/>
      <c r="B214" s="9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69"/>
      <c r="B215" s="9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69"/>
      <c r="B216" s="9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69"/>
      <c r="B217" s="9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69"/>
      <c r="B218" s="9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69"/>
      <c r="B219" s="9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69"/>
      <c r="B220" s="9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69"/>
      <c r="B221" s="9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69"/>
      <c r="B222" s="9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69"/>
      <c r="B223" s="9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69"/>
      <c r="B224" s="9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69"/>
      <c r="B225" s="9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69"/>
      <c r="B226" s="9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69"/>
      <c r="B227" s="9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69"/>
      <c r="B228" s="9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69"/>
      <c r="B229" s="9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69"/>
      <c r="B230" s="9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69"/>
      <c r="B231" s="9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69"/>
      <c r="B232" s="9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69"/>
      <c r="B233" s="9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69"/>
      <c r="B234" s="9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69"/>
      <c r="B235" s="9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69"/>
      <c r="B236" s="9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69"/>
      <c r="B237" s="9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69"/>
      <c r="B238" s="9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69"/>
      <c r="B239" s="9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69"/>
      <c r="B240" s="9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69"/>
      <c r="B241" s="9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69"/>
      <c r="B242" s="9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69"/>
      <c r="B243" s="9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69"/>
      <c r="B244" s="9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69"/>
      <c r="B245" s="9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69"/>
      <c r="B246" s="9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69"/>
      <c r="B247" s="9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69"/>
      <c r="B248" s="9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69"/>
      <c r="B249" s="9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69"/>
      <c r="B250" s="9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69"/>
      <c r="B251" s="9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69"/>
      <c r="B252" s="9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69"/>
      <c r="B253" s="9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69"/>
      <c r="B254" s="9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69"/>
      <c r="B255" s="9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69"/>
      <c r="B256" s="9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69"/>
      <c r="B257" s="9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69"/>
      <c r="B258" s="9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69"/>
      <c r="B259" s="9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69"/>
      <c r="B260" s="9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69"/>
      <c r="B261" s="9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69"/>
      <c r="B262" s="9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69"/>
      <c r="B263" s="9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69"/>
      <c r="B264" s="9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69"/>
      <c r="B265" s="9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69"/>
      <c r="B266" s="9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69"/>
      <c r="B267" s="9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69"/>
      <c r="B268" s="9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69"/>
      <c r="B269" s="9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69"/>
      <c r="B270" s="9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69"/>
      <c r="B271" s="9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69"/>
      <c r="B272" s="9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69"/>
      <c r="B273" s="9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69"/>
      <c r="B274" s="9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69"/>
      <c r="B275" s="9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69"/>
      <c r="B276" s="9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69"/>
      <c r="B277" s="9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69"/>
      <c r="B278" s="9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69"/>
      <c r="B279" s="9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69"/>
      <c r="B280" s="9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69"/>
      <c r="B281" s="9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69"/>
      <c r="B282" s="9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69"/>
      <c r="B283" s="9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69"/>
      <c r="B284" s="9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69"/>
      <c r="B285" s="9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69"/>
      <c r="B286" s="9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69"/>
      <c r="B287" s="9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69"/>
      <c r="B288" s="9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69"/>
      <c r="B289" s="9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69"/>
      <c r="B290" s="9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69"/>
      <c r="B291" s="9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69"/>
      <c r="B292" s="9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69"/>
      <c r="B293" s="9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69"/>
      <c r="B294" s="9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69"/>
      <c r="B295" s="9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69"/>
      <c r="B296" s="9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69"/>
      <c r="B297" s="9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69"/>
      <c r="B298" s="9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69"/>
      <c r="B299" s="9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69"/>
      <c r="B300" s="9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69"/>
      <c r="B301" s="9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69"/>
      <c r="B302" s="9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69"/>
      <c r="B303" s="9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69"/>
      <c r="B304" s="9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69"/>
      <c r="B305" s="9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69"/>
      <c r="B306" s="9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69"/>
      <c r="B307" s="9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69"/>
      <c r="B308" s="9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69"/>
      <c r="B309" s="9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69"/>
      <c r="B310" s="9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69"/>
      <c r="B311" s="9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69"/>
      <c r="B312" s="9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69"/>
      <c r="B313" s="9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69"/>
      <c r="B314" s="9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69"/>
      <c r="B315" s="9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69"/>
      <c r="B316" s="9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69"/>
      <c r="B317" s="9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69"/>
      <c r="B318" s="9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69"/>
      <c r="B319" s="9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69"/>
      <c r="B320" s="9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69"/>
      <c r="B321" s="9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69"/>
      <c r="B322" s="9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69"/>
      <c r="B323" s="9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69"/>
      <c r="B324" s="9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69"/>
      <c r="B325" s="9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69"/>
      <c r="B326" s="9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69"/>
      <c r="B327" s="9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69"/>
      <c r="B328" s="9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69"/>
      <c r="B329" s="9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69"/>
      <c r="B330" s="9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69"/>
      <c r="B331" s="9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69"/>
      <c r="B332" s="9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69"/>
      <c r="B333" s="9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69"/>
      <c r="B334" s="9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69"/>
      <c r="B335" s="9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69"/>
      <c r="B336" s="9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69"/>
      <c r="B337" s="9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69"/>
      <c r="B338" s="9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69"/>
      <c r="B339" s="9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69"/>
      <c r="B340" s="9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69"/>
      <c r="B341" s="9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69"/>
      <c r="B342" s="9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69"/>
      <c r="B343" s="9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69"/>
      <c r="B344" s="9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69"/>
      <c r="B345" s="9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69"/>
      <c r="B346" s="9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69"/>
      <c r="B347" s="9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69"/>
      <c r="B348" s="9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69"/>
      <c r="B349" s="9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69"/>
      <c r="B350" s="9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69"/>
      <c r="B351" s="9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69"/>
      <c r="B352" s="9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69"/>
      <c r="B353" s="9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69"/>
      <c r="B354" s="9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69"/>
      <c r="B355" s="9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69"/>
      <c r="B356" s="9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69"/>
      <c r="B357" s="9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69"/>
      <c r="B358" s="9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69"/>
      <c r="B359" s="9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69"/>
      <c r="B360" s="9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69"/>
      <c r="B361" s="9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69"/>
      <c r="B362" s="9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69"/>
      <c r="B363" s="9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69"/>
      <c r="B364" s="9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69"/>
      <c r="B365" s="9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69"/>
      <c r="B366" s="9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69"/>
      <c r="B367" s="9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69"/>
      <c r="B368" s="9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69"/>
      <c r="B369" s="9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69"/>
      <c r="B370" s="9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69"/>
      <c r="B371" s="9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69"/>
      <c r="B372" s="9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69"/>
      <c r="B373" s="9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69"/>
      <c r="B374" s="9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69"/>
      <c r="B375" s="9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69"/>
      <c r="B376" s="9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69"/>
      <c r="B377" s="9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69"/>
      <c r="B378" s="9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69"/>
      <c r="B379" s="9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69"/>
      <c r="B380" s="9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69"/>
      <c r="B381" s="9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69"/>
      <c r="B382" s="9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69"/>
      <c r="B383" s="9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69"/>
      <c r="B384" s="9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69"/>
      <c r="B385" s="9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69"/>
      <c r="B386" s="9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69"/>
      <c r="B387" s="9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69"/>
      <c r="B388" s="9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69"/>
      <c r="B389" s="9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69"/>
      <c r="B390" s="9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69"/>
      <c r="B391" s="9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69"/>
      <c r="B392" s="9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69"/>
      <c r="B393" s="9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69"/>
      <c r="B394" s="9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69"/>
      <c r="B395" s="9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69"/>
      <c r="B396" s="9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69"/>
      <c r="B397" s="9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69"/>
      <c r="B398" s="9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69"/>
      <c r="B399" s="9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69"/>
      <c r="B400" s="9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69"/>
      <c r="B401" s="9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69"/>
      <c r="B402" s="9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69"/>
      <c r="B403" s="9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69"/>
      <c r="B404" s="9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69"/>
      <c r="B405" s="9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69"/>
      <c r="B406" s="9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69"/>
      <c r="B407" s="9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69"/>
      <c r="B408" s="9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69"/>
      <c r="B409" s="9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69"/>
      <c r="B410" s="9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69"/>
      <c r="B411" s="9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69"/>
      <c r="B412" s="9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69"/>
      <c r="B413" s="9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69"/>
      <c r="B414" s="9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69"/>
      <c r="B415" s="9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69"/>
      <c r="B416" s="9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69"/>
      <c r="B417" s="9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69"/>
      <c r="B418" s="9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69"/>
      <c r="B419" s="9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69"/>
      <c r="B420" s="9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69"/>
      <c r="B421" s="9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69"/>
      <c r="B422" s="9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69"/>
      <c r="B423" s="9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69"/>
      <c r="B424" s="9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69"/>
      <c r="B425" s="9"/>
      <c r="C425" s="4"/>
      <c r="D425" s="4"/>
      <c r="E425" s="4"/>
      <c r="F425" s="4"/>
      <c r="G425" s="4"/>
      <c r="H425" s="4"/>
      <c r="I425" s="4"/>
      <c r="J425" s="4"/>
      <c r="K425" s="4"/>
    </row>
  </sheetData>
  <sheetProtection/>
  <mergeCells count="12">
    <mergeCell ref="A1:K1"/>
    <mergeCell ref="A4:B4"/>
    <mergeCell ref="A6:B6"/>
    <mergeCell ref="A7:B7"/>
    <mergeCell ref="A3:K3"/>
    <mergeCell ref="C40:D40"/>
    <mergeCell ref="C43:D43"/>
    <mergeCell ref="G40:H40"/>
    <mergeCell ref="G43:H43"/>
    <mergeCell ref="A39:B39"/>
    <mergeCell ref="A24:B24"/>
    <mergeCell ref="A34:B34"/>
  </mergeCells>
  <printOptions horizontalCentered="1"/>
  <pageMargins left="0" right="0" top="0.4330708661417323" bottom="0.3937007874015748" header="0.31496062992125984" footer="0.1968503937007874"/>
  <pageSetup firstPageNumber="3" useFirstPageNumber="1"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2018-01-26T13:38:58Z</cp:lastPrinted>
  <dcterms:created xsi:type="dcterms:W3CDTF">2013-09-11T11:00:21Z</dcterms:created>
  <dcterms:modified xsi:type="dcterms:W3CDTF">2018-05-09T10:17:45Z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