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9020" windowHeight="11235" activeTab="0"/>
  </bookViews>
  <sheets>
    <sheet name="OPĆI DIO" sheetId="1" r:id="rId1"/>
    <sheet name="PLAN PRIHODA" sheetId="2" r:id="rId2"/>
    <sheet name="PLAN RASHODA I IZDATAKA- 3. raz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IZDATAKA- 3. raz'!$1:$2</definedName>
    <definedName name="_xlnm.Print_Area" localSheetId="0">'OPĆI DIO'!$A$1:$H$23</definedName>
    <definedName name="_xlnm.Print_Area" localSheetId="1">'PLAN PRIHODA'!$A$1:$I$51</definedName>
  </definedNames>
  <calcPr fullCalcOnLoad="1"/>
</workbook>
</file>

<file path=xl/sharedStrings.xml><?xml version="1.0" encoding="utf-8"?>
<sst xmlns="http://schemas.openxmlformats.org/spreadsheetml/2006/main" count="122" uniqueCount="80">
  <si>
    <t>PRIHODI POSLOVANJA</t>
  </si>
  <si>
    <t>PRIHODI OD NEFINANCIJSKE IMOVINE</t>
  </si>
  <si>
    <t>RASHODI  POSLOVANJA</t>
  </si>
  <si>
    <t>RASHODI ZA NEFINANCIJSKU IMOVINU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</si>
  <si>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</si>
  <si>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</si>
  <si>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</si>
  <si>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</si>
  <si>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</si>
  <si>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</si>
  <si>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</si>
  <si>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</si>
  <si>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</si>
  <si>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</si>
  <si>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</si>
  <si>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</si>
  <si>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</si>
  <si>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</si>
  <si>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2015.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</si>
  <si>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</si>
  <si>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</si>
  <si>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</si>
  <si>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</si>
  <si>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</si>
  <si>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</si>
  <si>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</si>
  <si>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</si>
  <si>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</si>
  <si>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</si>
  <si>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</si>
  <si>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</si>
  <si>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</si>
  <si>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</si>
  <si>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</si>
  <si>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</si>
  <si>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PROJEKCIJA PLANA ZA 2016.</t>
  </si>
  <si>
    <t>OPĆI DIO</t>
  </si>
  <si>
    <t>PRIHODI UKUPNO</t>
  </si>
  <si>
    <t>RASHODI UKUPNO</t>
  </si>
  <si>
    <t>Proračun Grada Kutine</t>
  </si>
  <si>
    <t>Prihodi od financijske imovine</t>
  </si>
  <si>
    <t>Naknade troškova osobama izvan radnog odnosa</t>
  </si>
  <si>
    <t>PROGRAM 1002 OSNOVNO ŠKOLSTVO</t>
  </si>
  <si>
    <t>AKTIVNOST SVEUKUPNO</t>
  </si>
  <si>
    <t>AKTIVNOST A100001 REDOVNA DJELATNOST UNUTAR OPSEGA</t>
  </si>
  <si>
    <t xml:space="preserve">46850     OSNOVNA GLAZBENA ŠKOLA BORISA PAPANDOPULA KUTINA  </t>
  </si>
  <si>
    <t>AKTIVNOST A100002 REDOVNA DJELATNOST VAN OPSEGA</t>
  </si>
  <si>
    <t>Klasa:</t>
  </si>
  <si>
    <t>Ur. broj:</t>
  </si>
  <si>
    <t>Opći prihodi i primici- Proračun Grada Kutine</t>
  </si>
  <si>
    <t>Opći prihodi i primici- Prihodi od financijske imovine</t>
  </si>
  <si>
    <t>Ravnatelj:</t>
  </si>
  <si>
    <t>Nikola Šćapec, prof.</t>
  </si>
  <si>
    <t>Ukupno prihodi i primici za 2017.</t>
  </si>
  <si>
    <t>PRIJEDLOG PLANA ZA 2015.</t>
  </si>
  <si>
    <t>PROJEKCIJA PLANA ZA 2017.</t>
  </si>
  <si>
    <t>Prijedlog plana 
za 2015.</t>
  </si>
  <si>
    <t>Projekcija plana
za 2016.</t>
  </si>
  <si>
    <t>Projekcija plana 
za 2017.</t>
  </si>
  <si>
    <t>VLASTITI IZVORI</t>
  </si>
  <si>
    <t>Rezultat poslovanja</t>
  </si>
  <si>
    <t>Manjak prihoda</t>
  </si>
  <si>
    <t>Višak prihoda poslovanja prenesen iz 2014. godine- izvor: participacije učenika</t>
  </si>
  <si>
    <t>Višak prihoda poslovanja prenesen iz 2014. godine- izvor: kamata</t>
  </si>
  <si>
    <t>PLAN RASHODA I IZDATAKA- 1. izmjene i dopune</t>
  </si>
  <si>
    <t>RAZLIKA - VIŠAK / MANJAK (pokriven prenesenim viškom iz 2014. godine)</t>
  </si>
  <si>
    <t>RASHODI ZA NABAVU NEFINANCIJSKE IMOVINE</t>
  </si>
  <si>
    <t>Rashodi za nabavu proizvedene dugotrajne imovine</t>
  </si>
  <si>
    <t>Postrojenja i oprema</t>
  </si>
  <si>
    <t>1. IZMJENE I DOPUNE                                                                                                          FINANCIJSKOG PLANA OSNOVNE GLAZBENE ŠKOLE BORISA PAPANDOPULA KUTINA  ZA 2015. I                                                                                                                                                PROJEKCIJA PLANA ZA  2016. I 2017. GODINU</t>
  </si>
  <si>
    <t>PLAN PRIHODA I PRIMITAKA- 1. IZMJENE I DOPUNE</t>
  </si>
  <si>
    <t>Državni proračun- Pomoći iz proračuna koji nije nadležan proračunskom korisniku</t>
  </si>
  <si>
    <t>Vlastiti prihodi- Prihodi od najma glazbenih instrumenata</t>
  </si>
  <si>
    <t>Predsjednik Školskog odbora:</t>
  </si>
  <si>
    <t>Lidija Maksić Petrović, prof.</t>
  </si>
  <si>
    <t>400-02/15-01/02</t>
  </si>
  <si>
    <t>2176-51-15-01-01</t>
  </si>
  <si>
    <t>2015.</t>
  </si>
  <si>
    <t>2016.</t>
  </si>
  <si>
    <t>2017.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</si>
</sst>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&quot;kn&quot;"/>
    <numFmt numFmtId="179" formatCode="#,##0.0"/>
    <numFmt numFmtId="180" formatCode="0.0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B0F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25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1" fillId="0" borderId="20" xfId="0" applyNumberFormat="1" applyFont="1" applyBorder="1" applyAlignment="1">
      <alignment horizontal="right" wrapText="1"/>
    </xf>
    <xf numFmtId="1" fontId="21" fillId="0" borderId="20" xfId="0" applyNumberFormat="1" applyFont="1" applyBorder="1" applyAlignment="1">
      <alignment wrapText="1"/>
    </xf>
    <xf numFmtId="1" fontId="21" fillId="0" borderId="21" xfId="0" applyNumberFormat="1" applyFont="1" applyBorder="1" applyAlignment="1">
      <alignment wrapText="1"/>
    </xf>
    <xf numFmtId="1" fontId="22" fillId="0" borderId="22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24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49" borderId="27" xfId="0" applyNumberFormat="1" applyFont="1" applyFill="1" applyBorder="1" applyAlignment="1">
      <alignment horizontal="right" vertical="top" wrapText="1"/>
    </xf>
    <xf numFmtId="0" fontId="22" fillId="0" borderId="28" xfId="0" applyFont="1" applyBorder="1" applyAlignment="1">
      <alignment vertical="center" wrapText="1"/>
    </xf>
    <xf numFmtId="0" fontId="33" fillId="0" borderId="0" xfId="0" applyNumberFormat="1" applyFont="1" applyFill="1" applyBorder="1" applyAlignment="1" applyProtection="1">
      <alignment/>
      <protection/>
    </xf>
    <xf numFmtId="4" fontId="27" fillId="0" borderId="29" xfId="0" applyNumberFormat="1" applyFont="1" applyFill="1" applyBorder="1" applyAlignment="1" applyProtection="1">
      <alignment/>
      <protection/>
    </xf>
    <xf numFmtId="4" fontId="27" fillId="8" borderId="23" xfId="0" applyNumberFormat="1" applyFont="1" applyFill="1" applyBorder="1" applyAlignment="1" applyProtection="1">
      <alignment/>
      <protection/>
    </xf>
    <xf numFmtId="0" fontId="27" fillId="16" borderId="23" xfId="0" applyNumberFormat="1" applyFont="1" applyFill="1" applyBorder="1" applyAlignment="1" applyProtection="1">
      <alignment horizontal="center"/>
      <protection/>
    </xf>
    <xf numFmtId="0" fontId="27" fillId="16" borderId="23" xfId="0" applyNumberFormat="1" applyFont="1" applyFill="1" applyBorder="1" applyAlignment="1" applyProtection="1">
      <alignment wrapText="1"/>
      <protection/>
    </xf>
    <xf numFmtId="4" fontId="27" fillId="16" borderId="23" xfId="0" applyNumberFormat="1" applyFont="1" applyFill="1" applyBorder="1" applyAlignment="1" applyProtection="1">
      <alignment/>
      <protection/>
    </xf>
    <xf numFmtId="4" fontId="25" fillId="16" borderId="23" xfId="0" applyNumberFormat="1" applyFont="1" applyFill="1" applyBorder="1" applyAlignment="1" applyProtection="1">
      <alignment/>
      <protection/>
    </xf>
    <xf numFmtId="0" fontId="39" fillId="8" borderId="23" xfId="0" applyNumberFormat="1" applyFont="1" applyFill="1" applyBorder="1" applyAlignment="1" applyProtection="1">
      <alignment horizontal="center"/>
      <protection/>
    </xf>
    <xf numFmtId="0" fontId="39" fillId="8" borderId="23" xfId="0" applyNumberFormat="1" applyFont="1" applyFill="1" applyBorder="1" applyAlignment="1" applyProtection="1">
      <alignment wrapText="1"/>
      <protection/>
    </xf>
    <xf numFmtId="4" fontId="25" fillId="8" borderId="23" xfId="0" applyNumberFormat="1" applyFont="1" applyFill="1" applyBorder="1" applyAlignment="1" applyProtection="1">
      <alignment/>
      <protection/>
    </xf>
    <xf numFmtId="4" fontId="33" fillId="8" borderId="23" xfId="0" applyNumberFormat="1" applyFont="1" applyFill="1" applyBorder="1" applyAlignment="1" applyProtection="1">
      <alignment/>
      <protection/>
    </xf>
    <xf numFmtId="4" fontId="39" fillId="8" borderId="23" xfId="0" applyNumberFormat="1" applyFont="1" applyFill="1" applyBorder="1" applyAlignment="1" applyProtection="1">
      <alignment/>
      <protection/>
    </xf>
    <xf numFmtId="0" fontId="27" fillId="24" borderId="23" xfId="0" applyNumberFormat="1" applyFont="1" applyFill="1" applyBorder="1" applyAlignment="1" applyProtection="1">
      <alignment horizontal="center"/>
      <protection/>
    </xf>
    <xf numFmtId="0" fontId="27" fillId="24" borderId="23" xfId="0" applyNumberFormat="1" applyFont="1" applyFill="1" applyBorder="1" applyAlignment="1" applyProtection="1">
      <alignment wrapText="1"/>
      <protection/>
    </xf>
    <xf numFmtId="4" fontId="27" fillId="24" borderId="23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horizontal="left" wrapText="1"/>
      <protection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/>
    </xf>
    <xf numFmtId="4" fontId="21" fillId="0" borderId="31" xfId="0" applyNumberFormat="1" applyFont="1" applyBorder="1" applyAlignment="1">
      <alignment horizontal="center" wrapText="1"/>
    </xf>
    <xf numFmtId="4" fontId="21" fillId="0" borderId="31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34" fillId="0" borderId="25" xfId="0" applyNumberFormat="1" applyFont="1" applyBorder="1" applyAlignment="1">
      <alignment horizontal="right"/>
    </xf>
    <xf numFmtId="4" fontId="34" fillId="0" borderId="25" xfId="0" applyNumberFormat="1" applyFont="1" applyFill="1" applyBorder="1" applyAlignment="1" applyProtection="1">
      <alignment horizontal="right" wrapText="1"/>
      <protection/>
    </xf>
    <xf numFmtId="0" fontId="26" fillId="35" borderId="43" xfId="0" applyNumberFormat="1" applyFont="1" applyFill="1" applyBorder="1" applyAlignment="1" applyProtection="1">
      <alignment vertical="center" wrapText="1"/>
      <protection/>
    </xf>
    <xf numFmtId="0" fontId="27" fillId="35" borderId="43" xfId="0" applyNumberFormat="1" applyFont="1" applyFill="1" applyBorder="1" applyAlignment="1" applyProtection="1">
      <alignment vertical="center" wrapText="1"/>
      <protection/>
    </xf>
    <xf numFmtId="0" fontId="40" fillId="0" borderId="44" xfId="0" applyFont="1" applyBorder="1" applyAlignment="1">
      <alignment vertical="center" wrapText="1"/>
    </xf>
    <xf numFmtId="0" fontId="25" fillId="0" borderId="45" xfId="0" applyNumberFormat="1" applyFont="1" applyFill="1" applyBorder="1" applyAlignment="1" applyProtection="1">
      <alignment/>
      <protection/>
    </xf>
    <xf numFmtId="4" fontId="66" fillId="0" borderId="35" xfId="0" applyNumberFormat="1" applyFont="1" applyBorder="1" applyAlignment="1">
      <alignment/>
    </xf>
    <xf numFmtId="0" fontId="21" fillId="0" borderId="0" xfId="0" applyNumberFormat="1" applyFont="1" applyFill="1" applyBorder="1" applyAlignment="1" applyProtection="1">
      <alignment wrapText="1"/>
      <protection/>
    </xf>
    <xf numFmtId="0" fontId="39" fillId="8" borderId="46" xfId="0" applyNumberFormat="1" applyFont="1" applyFill="1" applyBorder="1" applyAlignment="1" applyProtection="1">
      <alignment horizontal="center"/>
      <protection/>
    </xf>
    <xf numFmtId="0" fontId="39" fillId="8" borderId="46" xfId="0" applyNumberFormat="1" applyFont="1" applyFill="1" applyBorder="1" applyAlignment="1" applyProtection="1">
      <alignment wrapText="1"/>
      <protection/>
    </xf>
    <xf numFmtId="4" fontId="27" fillId="8" borderId="46" xfId="0" applyNumberFormat="1" applyFont="1" applyFill="1" applyBorder="1" applyAlignment="1" applyProtection="1">
      <alignment/>
      <protection/>
    </xf>
    <xf numFmtId="4" fontId="25" fillId="8" borderId="46" xfId="0" applyNumberFormat="1" applyFont="1" applyFill="1" applyBorder="1" applyAlignment="1" applyProtection="1">
      <alignment/>
      <protection/>
    </xf>
    <xf numFmtId="0" fontId="39" fillId="16" borderId="23" xfId="0" applyNumberFormat="1" applyFont="1" applyFill="1" applyBorder="1" applyAlignment="1" applyProtection="1">
      <alignment horizontal="center"/>
      <protection/>
    </xf>
    <xf numFmtId="0" fontId="25" fillId="16" borderId="0" xfId="0" applyNumberFormat="1" applyFont="1" applyFill="1" applyBorder="1" applyAlignment="1" applyProtection="1">
      <alignment/>
      <protection/>
    </xf>
    <xf numFmtId="0" fontId="39" fillId="24" borderId="23" xfId="0" applyNumberFormat="1" applyFont="1" applyFill="1" applyBorder="1" applyAlignment="1" applyProtection="1">
      <alignment horizontal="center"/>
      <protection/>
    </xf>
    <xf numFmtId="4" fontId="25" fillId="24" borderId="23" xfId="0" applyNumberFormat="1" applyFont="1" applyFill="1" applyBorder="1" applyAlignment="1" applyProtection="1">
      <alignment/>
      <protection/>
    </xf>
    <xf numFmtId="0" fontId="25" fillId="24" borderId="0" xfId="0" applyNumberFormat="1" applyFont="1" applyFill="1" applyBorder="1" applyAlignment="1" applyProtection="1">
      <alignment/>
      <protection/>
    </xf>
    <xf numFmtId="0" fontId="39" fillId="16" borderId="23" xfId="0" applyNumberFormat="1" applyFont="1" applyFill="1" applyBorder="1" applyAlignment="1" applyProtection="1">
      <alignment wrapText="1"/>
      <protection/>
    </xf>
    <xf numFmtId="0" fontId="26" fillId="0" borderId="25" xfId="0" applyNumberFormat="1" applyFont="1" applyFill="1" applyBorder="1" applyAlignment="1" applyProtection="1">
      <alignment horizontal="left" vertical="center" wrapText="1"/>
      <protection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26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1" fontId="21" fillId="49" borderId="19" xfId="0" applyNumberFormat="1" applyFont="1" applyFill="1" applyBorder="1" applyAlignment="1">
      <alignment horizontal="left" wrapText="1"/>
    </xf>
    <xf numFmtId="4" fontId="34" fillId="0" borderId="24" xfId="0" applyNumberFormat="1" applyFont="1" applyBorder="1" applyAlignment="1">
      <alignment horizontal="right"/>
    </xf>
    <xf numFmtId="1" fontId="22" fillId="49" borderId="21" xfId="0" applyNumberFormat="1" applyFont="1" applyFill="1" applyBorder="1" applyAlignment="1">
      <alignment horizontal="left" wrapText="1"/>
    </xf>
    <xf numFmtId="1" fontId="22" fillId="0" borderId="21" xfId="0" applyNumberFormat="1" applyFont="1" applyFill="1" applyBorder="1" applyAlignment="1">
      <alignment horizontal="left" wrapText="1"/>
    </xf>
    <xf numFmtId="4" fontId="27" fillId="24" borderId="47" xfId="0" applyNumberFormat="1" applyFont="1" applyFill="1" applyBorder="1" applyAlignment="1" applyProtection="1">
      <alignment/>
      <protection/>
    </xf>
    <xf numFmtId="4" fontId="27" fillId="24" borderId="4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4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0" fontId="37" fillId="0" borderId="29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4" fontId="22" fillId="0" borderId="29" xfId="0" applyNumberFormat="1" applyFont="1" applyBorder="1" applyAlignment="1">
      <alignment horizontal="center"/>
    </xf>
    <xf numFmtId="4" fontId="22" fillId="0" borderId="42" xfId="0" applyNumberFormat="1" applyFont="1" applyBorder="1" applyAlignment="1">
      <alignment horizontal="center"/>
    </xf>
    <xf numFmtId="0" fontId="37" fillId="0" borderId="48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20" xfId="0" applyNumberFormat="1" applyFont="1" applyFill="1" applyBorder="1" applyAlignment="1">
      <alignment horizontal="right" vertical="top" wrapText="1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2" fillId="0" borderId="48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47" xfId="0" applyNumberFormat="1" applyFont="1" applyFill="1" applyBorder="1" applyAlignment="1" applyProtection="1">
      <alignment horizontal="center"/>
      <protection/>
    </xf>
    <xf numFmtId="0" fontId="27" fillId="0" borderId="29" xfId="0" applyNumberFormat="1" applyFont="1" applyFill="1" applyBorder="1" applyAlignment="1" applyProtection="1">
      <alignment horizontal="center"/>
      <protection/>
    </xf>
    <xf numFmtId="0" fontId="39" fillId="51" borderId="47" xfId="0" applyNumberFormat="1" applyFont="1" applyFill="1" applyBorder="1" applyAlignment="1" applyProtection="1">
      <alignment horizontal="left" wrapText="1"/>
      <protection/>
    </xf>
    <xf numFmtId="0" fontId="39" fillId="51" borderId="0" xfId="0" applyNumberFormat="1" applyFont="1" applyFill="1" applyBorder="1" applyAlignment="1" applyProtection="1">
      <alignment horizontal="left"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52" borderId="26" xfId="0" applyNumberFormat="1" applyFont="1" applyFill="1" applyBorder="1" applyAlignment="1" applyProtection="1">
      <alignment horizontal="left" wrapText="1"/>
      <protection/>
    </xf>
    <xf numFmtId="0" fontId="27" fillId="52" borderId="0" xfId="0" applyNumberFormat="1" applyFont="1" applyFill="1" applyBorder="1" applyAlignment="1" applyProtection="1">
      <alignment horizontal="left" wrapText="1"/>
      <protection/>
    </xf>
    <xf numFmtId="0" fontId="27" fillId="53" borderId="55" xfId="0" applyNumberFormat="1" applyFont="1" applyFill="1" applyBorder="1" applyAlignment="1" applyProtection="1">
      <alignment horizontal="left" wrapText="1"/>
      <protection/>
    </xf>
    <xf numFmtId="0" fontId="27" fillId="53" borderId="45" xfId="0" applyNumberFormat="1" applyFont="1" applyFill="1" applyBorder="1" applyAlignment="1" applyProtection="1">
      <alignment horizontal="left" wrapText="1"/>
      <protection/>
    </xf>
    <xf numFmtId="0" fontId="27" fillId="53" borderId="45" xfId="0" applyNumberFormat="1" applyFont="1" applyFill="1" applyBorder="1" applyAlignment="1" applyProtection="1">
      <alignment horizontal="lef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List4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572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38675"/>
          <a:ext cx="10572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386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43925"/>
          <a:ext cx="10572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43925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72" customWidth="1"/>
    <col min="5" max="5" width="44.7109375" style="4" customWidth="1"/>
    <col min="6" max="6" width="15.140625" style="4" bestFit="1" customWidth="1"/>
    <col min="7" max="7" width="17.28125" style="4" customWidth="1"/>
    <col min="8" max="8" width="16.7109375" style="4" customWidth="1"/>
    <col min="9" max="16384" width="11.421875" style="4" customWidth="1"/>
  </cols>
  <sheetData>
    <row r="1" spans="1:8" ht="85.5" customHeight="1">
      <c r="A1" s="151" t="s">
        <v>69</v>
      </c>
      <c r="B1" s="151"/>
      <c r="C1" s="151"/>
      <c r="D1" s="151"/>
      <c r="E1" s="151"/>
      <c r="F1" s="151"/>
      <c r="G1" s="151"/>
      <c r="H1" s="151"/>
    </row>
    <row r="2" spans="1:8" s="52" customFormat="1" ht="30.75" customHeight="1">
      <c r="A2" s="151" t="s">
        <v>36</v>
      </c>
      <c r="B2" s="151"/>
      <c r="C2" s="151"/>
      <c r="D2" s="151"/>
      <c r="E2" s="151"/>
      <c r="F2" s="151"/>
      <c r="G2" s="162"/>
      <c r="H2" s="162"/>
    </row>
    <row r="3" spans="1:8" ht="25.5" customHeight="1">
      <c r="A3" s="151"/>
      <c r="B3" s="151"/>
      <c r="C3" s="151"/>
      <c r="D3" s="151"/>
      <c r="E3" s="151"/>
      <c r="F3" s="151"/>
      <c r="G3" s="151"/>
      <c r="H3" s="153"/>
    </row>
    <row r="4" spans="1:5" ht="9" customHeight="1">
      <c r="A4" s="53"/>
      <c r="B4" s="54"/>
      <c r="C4" s="54"/>
      <c r="D4" s="54"/>
      <c r="E4" s="54"/>
    </row>
    <row r="5" spans="1:9" ht="27.75" customHeight="1">
      <c r="A5" s="55"/>
      <c r="B5" s="56"/>
      <c r="C5" s="56"/>
      <c r="D5" s="57"/>
      <c r="E5" s="58"/>
      <c r="F5" s="59" t="s">
        <v>56</v>
      </c>
      <c r="G5" s="59" t="s">
        <v>57</v>
      </c>
      <c r="H5" s="60" t="s">
        <v>58</v>
      </c>
      <c r="I5" s="61"/>
    </row>
    <row r="6" spans="1:9" ht="27.75" customHeight="1">
      <c r="A6" s="156" t="s">
        <v>37</v>
      </c>
      <c r="B6" s="155"/>
      <c r="C6" s="155"/>
      <c r="D6" s="155"/>
      <c r="E6" s="161"/>
      <c r="F6" s="118">
        <f>F7</f>
        <v>2217460.9</v>
      </c>
      <c r="G6" s="118">
        <f>G7</f>
        <v>2353000</v>
      </c>
      <c r="H6" s="118">
        <f>H7</f>
        <v>2428000</v>
      </c>
      <c r="I6" s="78"/>
    </row>
    <row r="7" spans="1:8" ht="22.5" customHeight="1">
      <c r="A7" s="156" t="s">
        <v>0</v>
      </c>
      <c r="B7" s="155"/>
      <c r="C7" s="155"/>
      <c r="D7" s="155"/>
      <c r="E7" s="161"/>
      <c r="F7" s="117">
        <f>2209460.9+8000</f>
        <v>2217460.9</v>
      </c>
      <c r="G7" s="117">
        <v>2353000</v>
      </c>
      <c r="H7" s="117">
        <v>2428000</v>
      </c>
    </row>
    <row r="8" spans="1:8" ht="22.5" customHeight="1">
      <c r="A8" s="163" t="s">
        <v>1</v>
      </c>
      <c r="B8" s="161"/>
      <c r="C8" s="161"/>
      <c r="D8" s="161"/>
      <c r="E8" s="161"/>
      <c r="F8" s="117">
        <v>0</v>
      </c>
      <c r="G8" s="117">
        <v>0</v>
      </c>
      <c r="H8" s="117">
        <v>0</v>
      </c>
    </row>
    <row r="9" spans="1:8" ht="22.5" customHeight="1">
      <c r="A9" s="79" t="s">
        <v>38</v>
      </c>
      <c r="B9" s="62"/>
      <c r="C9" s="62"/>
      <c r="D9" s="62"/>
      <c r="E9" s="62"/>
      <c r="F9" s="117">
        <f>F10+F11</f>
        <v>2239875.05</v>
      </c>
      <c r="G9" s="117">
        <f>G11+G10</f>
        <v>2353000</v>
      </c>
      <c r="H9" s="117">
        <f>H11+H10</f>
        <v>2428000</v>
      </c>
    </row>
    <row r="10" spans="1:8" ht="22.5" customHeight="1">
      <c r="A10" s="154" t="s">
        <v>2</v>
      </c>
      <c r="B10" s="155"/>
      <c r="C10" s="155"/>
      <c r="D10" s="155"/>
      <c r="E10" s="164"/>
      <c r="F10" s="118">
        <v>2221875.05</v>
      </c>
      <c r="G10" s="118">
        <f>G6-G11</f>
        <v>2353000</v>
      </c>
      <c r="H10" s="118">
        <v>2428000</v>
      </c>
    </row>
    <row r="11" spans="1:8" ht="22.5" customHeight="1">
      <c r="A11" s="163" t="s">
        <v>3</v>
      </c>
      <c r="B11" s="161"/>
      <c r="C11" s="161"/>
      <c r="D11" s="161"/>
      <c r="E11" s="161"/>
      <c r="F11" s="118">
        <f>'PLAN RASHODA I IZDATAKA- 3. raz'!C20</f>
        <v>18000</v>
      </c>
      <c r="G11" s="118">
        <v>0</v>
      </c>
      <c r="H11" s="118">
        <v>0</v>
      </c>
    </row>
    <row r="12" spans="1:8" ht="36.75" customHeight="1">
      <c r="A12" s="154" t="s">
        <v>65</v>
      </c>
      <c r="B12" s="155"/>
      <c r="C12" s="155"/>
      <c r="D12" s="155"/>
      <c r="E12" s="155"/>
      <c r="F12" s="118">
        <f>F6-F9</f>
        <v>-22414.149999999907</v>
      </c>
      <c r="G12" s="118">
        <f>+G6-G9</f>
        <v>0</v>
      </c>
      <c r="H12" s="118">
        <f>+H6-H9</f>
        <v>0</v>
      </c>
    </row>
    <row r="13" spans="1:8" ht="25.5" customHeight="1">
      <c r="A13" s="151"/>
      <c r="B13" s="152"/>
      <c r="C13" s="152"/>
      <c r="D13" s="152"/>
      <c r="E13" s="152"/>
      <c r="F13" s="153"/>
      <c r="G13" s="153"/>
      <c r="H13" s="153"/>
    </row>
    <row r="14" spans="1:8" ht="27.75" customHeight="1">
      <c r="A14" s="55"/>
      <c r="B14" s="56"/>
      <c r="C14" s="56"/>
      <c r="D14" s="57"/>
      <c r="E14" s="58"/>
      <c r="F14" s="59" t="s">
        <v>56</v>
      </c>
      <c r="G14" s="59" t="s">
        <v>57</v>
      </c>
      <c r="H14" s="60" t="s">
        <v>58</v>
      </c>
    </row>
    <row r="15" spans="1:8" ht="22.5" customHeight="1">
      <c r="A15" s="157" t="s">
        <v>4</v>
      </c>
      <c r="B15" s="158"/>
      <c r="C15" s="158"/>
      <c r="D15" s="158"/>
      <c r="E15" s="159"/>
      <c r="F15" s="146">
        <v>22414.15</v>
      </c>
      <c r="G15" s="66">
        <v>0</v>
      </c>
      <c r="H15" s="64">
        <v>0</v>
      </c>
    </row>
    <row r="16" spans="1:8" s="47" customFormat="1" ht="25.5" customHeight="1">
      <c r="A16" s="160"/>
      <c r="B16" s="152"/>
      <c r="C16" s="152"/>
      <c r="D16" s="152"/>
      <c r="E16" s="152"/>
      <c r="F16" s="153"/>
      <c r="G16" s="153"/>
      <c r="H16" s="153"/>
    </row>
    <row r="17" spans="1:8" s="47" customFormat="1" ht="27.75" customHeight="1">
      <c r="A17" s="55"/>
      <c r="B17" s="56"/>
      <c r="C17" s="56"/>
      <c r="D17" s="57"/>
      <c r="E17" s="58"/>
      <c r="F17" s="59" t="s">
        <v>56</v>
      </c>
      <c r="G17" s="59" t="s">
        <v>57</v>
      </c>
      <c r="H17" s="60" t="s">
        <v>58</v>
      </c>
    </row>
    <row r="18" spans="1:8" s="47" customFormat="1" ht="22.5" customHeight="1">
      <c r="A18" s="156" t="s">
        <v>5</v>
      </c>
      <c r="B18" s="155"/>
      <c r="C18" s="155"/>
      <c r="D18" s="155"/>
      <c r="E18" s="155"/>
      <c r="F18" s="63">
        <v>0</v>
      </c>
      <c r="G18" s="63">
        <v>0</v>
      </c>
      <c r="H18" s="63">
        <v>0</v>
      </c>
    </row>
    <row r="19" spans="1:8" s="47" customFormat="1" ht="22.5" customHeight="1">
      <c r="A19" s="156" t="s">
        <v>6</v>
      </c>
      <c r="B19" s="155"/>
      <c r="C19" s="155"/>
      <c r="D19" s="155"/>
      <c r="E19" s="155"/>
      <c r="F19" s="63">
        <v>0</v>
      </c>
      <c r="G19" s="63">
        <v>0</v>
      </c>
      <c r="H19" s="63">
        <v>0</v>
      </c>
    </row>
    <row r="20" spans="1:8" s="47" customFormat="1" ht="22.5" customHeight="1">
      <c r="A20" s="154" t="s">
        <v>7</v>
      </c>
      <c r="B20" s="155"/>
      <c r="C20" s="155"/>
      <c r="D20" s="155"/>
      <c r="E20" s="155"/>
      <c r="F20" s="63">
        <v>0</v>
      </c>
      <c r="G20" s="63">
        <v>0</v>
      </c>
      <c r="H20" s="63">
        <v>0</v>
      </c>
    </row>
    <row r="21" spans="1:8" s="47" customFormat="1" ht="15" customHeight="1">
      <c r="A21" s="67"/>
      <c r="B21" s="68"/>
      <c r="C21" s="65"/>
      <c r="D21" s="69"/>
      <c r="E21" s="68"/>
      <c r="F21" s="70"/>
      <c r="G21" s="70"/>
      <c r="H21" s="70"/>
    </row>
    <row r="22" spans="1:8" s="47" customFormat="1" ht="22.5" customHeight="1">
      <c r="A22" s="154" t="s">
        <v>8</v>
      </c>
      <c r="B22" s="155"/>
      <c r="C22" s="155"/>
      <c r="D22" s="155"/>
      <c r="E22" s="155"/>
      <c r="F22" s="63">
        <f>SUM(F12,F15,F20)</f>
        <v>9.458744898438454E-11</v>
      </c>
      <c r="G22" s="63">
        <f>SUM(G12,G15,G20)</f>
        <v>0</v>
      </c>
      <c r="H22" s="63">
        <f>SUM(H12,H15,H20)</f>
        <v>0</v>
      </c>
    </row>
    <row r="23" spans="1:5" s="47" customFormat="1" ht="18" customHeight="1">
      <c r="A23" s="71"/>
      <c r="B23" s="54"/>
      <c r="C23" s="54"/>
      <c r="D23" s="54"/>
      <c r="E23" s="5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16.140625" style="17" customWidth="1"/>
    <col min="2" max="3" width="12.421875" style="17" customWidth="1"/>
    <col min="4" max="4" width="17.57421875" style="17" customWidth="1"/>
    <col min="5" max="5" width="17.57421875" style="48" customWidth="1"/>
    <col min="6" max="9" width="17.57421875" style="4" customWidth="1"/>
    <col min="10" max="10" width="7.8515625" style="4" customWidth="1"/>
    <col min="11" max="11" width="14.28125" style="4" customWidth="1"/>
    <col min="12" max="12" width="7.8515625" style="4" customWidth="1"/>
    <col min="13" max="16384" width="11.421875" style="4" customWidth="1"/>
  </cols>
  <sheetData>
    <row r="1" spans="1:9" ht="24" customHeight="1">
      <c r="A1" s="151" t="s">
        <v>70</v>
      </c>
      <c r="B1" s="151"/>
      <c r="C1" s="151"/>
      <c r="D1" s="151"/>
      <c r="E1" s="151"/>
      <c r="F1" s="151"/>
      <c r="G1" s="151"/>
      <c r="H1" s="151"/>
      <c r="I1" s="151"/>
    </row>
    <row r="2" spans="1:9" s="1" customFormat="1" ht="13.5" thickBot="1">
      <c r="A2" s="9"/>
      <c r="I2" s="10" t="s">
        <v>9</v>
      </c>
    </row>
    <row r="3" spans="1:9" s="1" customFormat="1" ht="24.75" customHeight="1" thickBot="1">
      <c r="A3" s="77" t="s">
        <v>10</v>
      </c>
      <c r="B3" s="165" t="s">
        <v>77</v>
      </c>
      <c r="C3" s="165"/>
      <c r="D3" s="166"/>
      <c r="E3" s="166"/>
      <c r="F3" s="166"/>
      <c r="G3" s="166"/>
      <c r="H3" s="166"/>
      <c r="I3" s="167"/>
    </row>
    <row r="4" spans="1:9" s="1" customFormat="1" ht="1.5" customHeight="1" hidden="1">
      <c r="A4" s="81"/>
      <c r="B4" s="187"/>
      <c r="C4" s="188"/>
      <c r="D4" s="168" t="s">
        <v>72</v>
      </c>
      <c r="E4" s="168" t="s">
        <v>13</v>
      </c>
      <c r="F4" s="168" t="s">
        <v>71</v>
      </c>
      <c r="G4" s="168" t="s">
        <v>14</v>
      </c>
      <c r="H4" s="168" t="s">
        <v>15</v>
      </c>
      <c r="I4" s="170" t="s">
        <v>16</v>
      </c>
    </row>
    <row r="5" spans="1:9" s="1" customFormat="1" ht="75.75" customHeight="1" thickBot="1">
      <c r="A5" s="147" t="s">
        <v>11</v>
      </c>
      <c r="B5" s="82" t="s">
        <v>39</v>
      </c>
      <c r="C5" s="82" t="s">
        <v>40</v>
      </c>
      <c r="D5" s="169"/>
      <c r="E5" s="169"/>
      <c r="F5" s="169"/>
      <c r="G5" s="169"/>
      <c r="H5" s="169"/>
      <c r="I5" s="171"/>
    </row>
    <row r="6" spans="1:9" s="1" customFormat="1" ht="12.75">
      <c r="A6" s="145">
        <v>636</v>
      </c>
      <c r="B6" s="141"/>
      <c r="C6" s="141"/>
      <c r="D6" s="142"/>
      <c r="E6" s="142"/>
      <c r="F6" s="102">
        <v>1890000</v>
      </c>
      <c r="G6" s="142"/>
      <c r="H6" s="143"/>
      <c r="I6" s="144"/>
    </row>
    <row r="7" spans="1:9" s="1" customFormat="1" ht="12.75">
      <c r="A7" s="11">
        <v>641</v>
      </c>
      <c r="B7" s="136"/>
      <c r="C7" s="136">
        <v>100</v>
      </c>
      <c r="D7" s="106"/>
      <c r="E7" s="137"/>
      <c r="F7" s="138"/>
      <c r="G7" s="138"/>
      <c r="H7" s="139"/>
      <c r="I7" s="140"/>
    </row>
    <row r="8" spans="1:9" s="1" customFormat="1" ht="12.75">
      <c r="A8" s="11">
        <v>652</v>
      </c>
      <c r="B8" s="105"/>
      <c r="C8" s="105"/>
      <c r="D8" s="106"/>
      <c r="E8" s="106">
        <v>210000</v>
      </c>
      <c r="F8" s="106"/>
      <c r="G8" s="106"/>
      <c r="H8" s="107"/>
      <c r="I8" s="108"/>
    </row>
    <row r="9" spans="1:9" s="1" customFormat="1" ht="12.75">
      <c r="A9" s="11">
        <v>661</v>
      </c>
      <c r="B9" s="105"/>
      <c r="C9" s="105"/>
      <c r="D9" s="106">
        <v>7000</v>
      </c>
      <c r="E9" s="106"/>
      <c r="F9" s="106"/>
      <c r="G9" s="106"/>
      <c r="H9" s="107"/>
      <c r="I9" s="108"/>
    </row>
    <row r="10" spans="1:9" s="1" customFormat="1" ht="12.75">
      <c r="A10" s="11">
        <v>663</v>
      </c>
      <c r="B10" s="105"/>
      <c r="C10" s="105"/>
      <c r="D10" s="106"/>
      <c r="E10" s="106"/>
      <c r="F10" s="106"/>
      <c r="G10" s="106">
        <v>12000</v>
      </c>
      <c r="H10" s="107"/>
      <c r="I10" s="108"/>
    </row>
    <row r="11" spans="1:9" s="1" customFormat="1" ht="12.75">
      <c r="A11" s="11">
        <v>671</v>
      </c>
      <c r="B11" s="105">
        <v>98360.9</v>
      </c>
      <c r="C11" s="105"/>
      <c r="D11" s="106"/>
      <c r="E11" s="123"/>
      <c r="F11" s="106"/>
      <c r="G11" s="106"/>
      <c r="H11" s="107"/>
      <c r="I11" s="108"/>
    </row>
    <row r="12" spans="1:9" s="1" customFormat="1" ht="12.75">
      <c r="A12" s="11"/>
      <c r="B12" s="105"/>
      <c r="C12" s="105"/>
      <c r="D12" s="106"/>
      <c r="E12" s="106"/>
      <c r="F12" s="106"/>
      <c r="G12" s="106"/>
      <c r="H12" s="107"/>
      <c r="I12" s="108"/>
    </row>
    <row r="13" spans="1:9" s="1" customFormat="1" ht="12.75">
      <c r="A13" s="13"/>
      <c r="B13" s="105"/>
      <c r="C13" s="105"/>
      <c r="D13" s="106"/>
      <c r="E13" s="106"/>
      <c r="F13" s="106"/>
      <c r="G13" s="106"/>
      <c r="H13" s="107"/>
      <c r="I13" s="108"/>
    </row>
    <row r="14" spans="1:9" s="1" customFormat="1" ht="12.75">
      <c r="A14" s="13"/>
      <c r="B14" s="105"/>
      <c r="C14" s="105"/>
      <c r="D14" s="106"/>
      <c r="E14" s="106"/>
      <c r="F14" s="106"/>
      <c r="G14" s="106"/>
      <c r="H14" s="107"/>
      <c r="I14" s="108"/>
    </row>
    <row r="15" spans="1:9" s="1" customFormat="1" ht="12.75">
      <c r="A15" s="13"/>
      <c r="B15" s="105"/>
      <c r="C15" s="105"/>
      <c r="D15" s="106"/>
      <c r="E15" s="106"/>
      <c r="F15" s="106"/>
      <c r="G15" s="106"/>
      <c r="H15" s="107"/>
      <c r="I15" s="108"/>
    </row>
    <row r="16" spans="1:9" s="1" customFormat="1" ht="12.75">
      <c r="A16" s="13"/>
      <c r="B16" s="105"/>
      <c r="C16" s="105"/>
      <c r="D16" s="106"/>
      <c r="E16" s="106"/>
      <c r="F16" s="106"/>
      <c r="G16" s="106"/>
      <c r="H16" s="107"/>
      <c r="I16" s="108"/>
    </row>
    <row r="17" spans="1:9" s="1" customFormat="1" ht="13.5" thickBot="1">
      <c r="A17" s="14"/>
      <c r="B17" s="109"/>
      <c r="C17" s="109"/>
      <c r="D17" s="110"/>
      <c r="E17" s="110"/>
      <c r="F17" s="110"/>
      <c r="G17" s="110"/>
      <c r="H17" s="111"/>
      <c r="I17" s="112"/>
    </row>
    <row r="18" spans="1:9" s="1" customFormat="1" ht="30" customHeight="1" thickBot="1">
      <c r="A18" s="15" t="s">
        <v>17</v>
      </c>
      <c r="B18" s="113">
        <f>B11</f>
        <v>98360.9</v>
      </c>
      <c r="C18" s="113">
        <f>C7</f>
        <v>100</v>
      </c>
      <c r="D18" s="114">
        <f>D9</f>
        <v>7000</v>
      </c>
      <c r="E18" s="115">
        <v>210000</v>
      </c>
      <c r="F18" s="114">
        <f>F6</f>
        <v>1890000</v>
      </c>
      <c r="G18" s="115">
        <f>G10</f>
        <v>12000</v>
      </c>
      <c r="H18" s="114">
        <v>0</v>
      </c>
      <c r="I18" s="116">
        <v>0</v>
      </c>
    </row>
    <row r="19" spans="1:9" s="1" customFormat="1" ht="28.5" customHeight="1" thickBot="1">
      <c r="A19" s="15" t="s">
        <v>18</v>
      </c>
      <c r="B19" s="173">
        <f>B18+C18+D18+E18+F18+G18</f>
        <v>2217460.9</v>
      </c>
      <c r="C19" s="173"/>
      <c r="D19" s="173"/>
      <c r="E19" s="173"/>
      <c r="F19" s="173"/>
      <c r="G19" s="173"/>
      <c r="H19" s="173"/>
      <c r="I19" s="174"/>
    </row>
    <row r="20" spans="1:9" ht="13.5" thickBot="1">
      <c r="A20" s="6"/>
      <c r="B20" s="6"/>
      <c r="C20" s="6"/>
      <c r="D20" s="6"/>
      <c r="E20" s="7"/>
      <c r="F20" s="16"/>
      <c r="I20" s="10"/>
    </row>
    <row r="21" spans="1:9" ht="24" customHeight="1" thickBot="1">
      <c r="A21" s="178" t="s">
        <v>10</v>
      </c>
      <c r="B21" s="165" t="s">
        <v>78</v>
      </c>
      <c r="C21" s="165"/>
      <c r="D21" s="166"/>
      <c r="E21" s="166"/>
      <c r="F21" s="166"/>
      <c r="G21" s="166"/>
      <c r="H21" s="166"/>
      <c r="I21" s="167"/>
    </row>
    <row r="22" spans="1:9" ht="0.75" customHeight="1">
      <c r="A22" s="179"/>
      <c r="B22" s="180"/>
      <c r="C22" s="180"/>
      <c r="D22" s="183" t="s">
        <v>12</v>
      </c>
      <c r="E22" s="183" t="s">
        <v>13</v>
      </c>
      <c r="F22" s="183" t="s">
        <v>71</v>
      </c>
      <c r="G22" s="183" t="s">
        <v>14</v>
      </c>
      <c r="H22" s="183" t="s">
        <v>15</v>
      </c>
      <c r="I22" s="181" t="s">
        <v>16</v>
      </c>
    </row>
    <row r="23" spans="1:9" ht="82.5" customHeight="1" thickBot="1">
      <c r="A23" s="148" t="s">
        <v>11</v>
      </c>
      <c r="B23" s="82" t="s">
        <v>39</v>
      </c>
      <c r="C23" s="82" t="s">
        <v>40</v>
      </c>
      <c r="D23" s="184"/>
      <c r="E23" s="184"/>
      <c r="F23" s="184"/>
      <c r="G23" s="184"/>
      <c r="H23" s="184"/>
      <c r="I23" s="182"/>
    </row>
    <row r="24" spans="1:9" ht="12.75">
      <c r="A24" s="3">
        <v>63</v>
      </c>
      <c r="B24" s="99"/>
      <c r="C24" s="99"/>
      <c r="D24" s="100"/>
      <c r="E24" s="101"/>
      <c r="F24" s="102">
        <v>2001000</v>
      </c>
      <c r="G24" s="102"/>
      <c r="H24" s="103"/>
      <c r="I24" s="104"/>
    </row>
    <row r="25" spans="1:9" ht="12.75">
      <c r="A25" s="11">
        <v>64</v>
      </c>
      <c r="B25" s="136"/>
      <c r="C25" s="136">
        <v>100</v>
      </c>
      <c r="D25" s="106"/>
      <c r="E25" s="137"/>
      <c r="F25" s="138"/>
      <c r="G25" s="138"/>
      <c r="H25" s="139"/>
      <c r="I25" s="140"/>
    </row>
    <row r="26" spans="1:9" ht="12.75">
      <c r="A26" s="11">
        <v>65</v>
      </c>
      <c r="B26" s="105"/>
      <c r="C26" s="105"/>
      <c r="D26" s="106"/>
      <c r="E26" s="106">
        <v>250000</v>
      </c>
      <c r="F26" s="106"/>
      <c r="G26" s="106"/>
      <c r="H26" s="107"/>
      <c r="I26" s="108"/>
    </row>
    <row r="27" spans="1:9" ht="12.75">
      <c r="A27" s="11">
        <v>67</v>
      </c>
      <c r="B27" s="105">
        <v>102000</v>
      </c>
      <c r="C27" s="105"/>
      <c r="D27" s="106"/>
      <c r="E27" s="106"/>
      <c r="F27" s="106"/>
      <c r="G27" s="106"/>
      <c r="H27" s="107"/>
      <c r="I27" s="108"/>
    </row>
    <row r="28" spans="1:9" ht="12.75">
      <c r="A28" s="12"/>
      <c r="B28" s="105"/>
      <c r="C28" s="105"/>
      <c r="D28" s="106"/>
      <c r="E28" s="106"/>
      <c r="F28" s="106"/>
      <c r="G28" s="106"/>
      <c r="H28" s="107"/>
      <c r="I28" s="108"/>
    </row>
    <row r="29" spans="1:9" ht="12.75">
      <c r="A29" s="13"/>
      <c r="B29" s="105"/>
      <c r="C29" s="105"/>
      <c r="D29" s="106"/>
      <c r="E29" s="106"/>
      <c r="F29" s="106"/>
      <c r="G29" s="106"/>
      <c r="H29" s="107"/>
      <c r="I29" s="108"/>
    </row>
    <row r="30" spans="1:9" ht="12.75">
      <c r="A30" s="13"/>
      <c r="B30" s="105"/>
      <c r="C30" s="105"/>
      <c r="D30" s="106"/>
      <c r="E30" s="106"/>
      <c r="F30" s="106"/>
      <c r="G30" s="106"/>
      <c r="H30" s="107"/>
      <c r="I30" s="108"/>
    </row>
    <row r="31" spans="1:9" ht="12.75">
      <c r="A31" s="13"/>
      <c r="B31" s="105"/>
      <c r="C31" s="105"/>
      <c r="D31" s="106"/>
      <c r="E31" s="106"/>
      <c r="F31" s="106"/>
      <c r="G31" s="106"/>
      <c r="H31" s="107"/>
      <c r="I31" s="108"/>
    </row>
    <row r="32" spans="1:9" ht="12.75">
      <c r="A32" s="13"/>
      <c r="B32" s="105"/>
      <c r="C32" s="105"/>
      <c r="D32" s="106"/>
      <c r="E32" s="106"/>
      <c r="F32" s="106"/>
      <c r="G32" s="106"/>
      <c r="H32" s="107"/>
      <c r="I32" s="108"/>
    </row>
    <row r="33" spans="1:9" ht="13.5" thickBot="1">
      <c r="A33" s="14"/>
      <c r="B33" s="109"/>
      <c r="C33" s="109"/>
      <c r="D33" s="110"/>
      <c r="E33" s="110"/>
      <c r="F33" s="110"/>
      <c r="G33" s="110"/>
      <c r="H33" s="111"/>
      <c r="I33" s="112"/>
    </row>
    <row r="34" spans="1:9" s="1" customFormat="1" ht="30" customHeight="1" thickBot="1">
      <c r="A34" s="15" t="s">
        <v>17</v>
      </c>
      <c r="B34" s="113">
        <f>B27</f>
        <v>102000</v>
      </c>
      <c r="C34" s="113">
        <f>C25</f>
        <v>100</v>
      </c>
      <c r="D34" s="114">
        <v>0</v>
      </c>
      <c r="E34" s="115">
        <f>E26</f>
        <v>250000</v>
      </c>
      <c r="F34" s="114">
        <f>F24</f>
        <v>2001000</v>
      </c>
      <c r="G34" s="115">
        <v>0</v>
      </c>
      <c r="H34" s="114">
        <v>0</v>
      </c>
      <c r="I34" s="116">
        <v>0</v>
      </c>
    </row>
    <row r="35" spans="1:9" s="1" customFormat="1" ht="28.5" customHeight="1" thickBot="1">
      <c r="A35" s="15" t="s">
        <v>19</v>
      </c>
      <c r="B35" s="173">
        <f>SUM(B34:I34)</f>
        <v>2353100</v>
      </c>
      <c r="C35" s="173"/>
      <c r="D35" s="173"/>
      <c r="E35" s="173"/>
      <c r="F35" s="173"/>
      <c r="G35" s="173"/>
      <c r="H35" s="173"/>
      <c r="I35" s="174"/>
    </row>
    <row r="36" spans="5:6" ht="13.5" thickBot="1">
      <c r="E36" s="18"/>
      <c r="F36" s="19"/>
    </row>
    <row r="37" spans="1:9" ht="26.25" customHeight="1" thickBot="1">
      <c r="A37" s="178" t="s">
        <v>10</v>
      </c>
      <c r="B37" s="175" t="s">
        <v>79</v>
      </c>
      <c r="C37" s="175"/>
      <c r="D37" s="176"/>
      <c r="E37" s="176"/>
      <c r="F37" s="176"/>
      <c r="G37" s="176"/>
      <c r="H37" s="176"/>
      <c r="I37" s="177"/>
    </row>
    <row r="38" spans="1:9" ht="0.75" customHeight="1">
      <c r="A38" s="179"/>
      <c r="B38" s="172"/>
      <c r="C38" s="172"/>
      <c r="D38" s="183" t="s">
        <v>12</v>
      </c>
      <c r="E38" s="183" t="s">
        <v>13</v>
      </c>
      <c r="F38" s="183" t="s">
        <v>71</v>
      </c>
      <c r="G38" s="183" t="s">
        <v>14</v>
      </c>
      <c r="H38" s="183" t="s">
        <v>15</v>
      </c>
      <c r="I38" s="181" t="s">
        <v>16</v>
      </c>
    </row>
    <row r="39" spans="1:9" ht="81.75" customHeight="1" thickBot="1">
      <c r="A39" s="148" t="s">
        <v>11</v>
      </c>
      <c r="B39" s="82" t="s">
        <v>39</v>
      </c>
      <c r="C39" s="82" t="s">
        <v>40</v>
      </c>
      <c r="D39" s="184"/>
      <c r="E39" s="184"/>
      <c r="F39" s="184"/>
      <c r="G39" s="184"/>
      <c r="H39" s="184"/>
      <c r="I39" s="182"/>
    </row>
    <row r="40" spans="1:9" ht="12.75">
      <c r="A40" s="3">
        <v>63</v>
      </c>
      <c r="B40" s="99"/>
      <c r="C40" s="99"/>
      <c r="D40" s="100"/>
      <c r="E40" s="101"/>
      <c r="F40" s="102">
        <v>2066000</v>
      </c>
      <c r="G40" s="102"/>
      <c r="H40" s="103"/>
      <c r="I40" s="104"/>
    </row>
    <row r="41" spans="1:9" ht="12.75">
      <c r="A41" s="11">
        <v>64</v>
      </c>
      <c r="B41" s="136"/>
      <c r="C41" s="136">
        <v>100</v>
      </c>
      <c r="D41" s="106"/>
      <c r="E41" s="137"/>
      <c r="F41" s="138"/>
      <c r="G41" s="138"/>
      <c r="H41" s="139"/>
      <c r="I41" s="140"/>
    </row>
    <row r="42" spans="1:9" ht="12.75">
      <c r="A42" s="11">
        <v>65</v>
      </c>
      <c r="B42" s="105"/>
      <c r="C42" s="105"/>
      <c r="D42" s="106"/>
      <c r="E42" s="106">
        <v>260000</v>
      </c>
      <c r="F42" s="106"/>
      <c r="G42" s="106"/>
      <c r="H42" s="107"/>
      <c r="I42" s="108"/>
    </row>
    <row r="43" spans="1:9" ht="12.75">
      <c r="A43" s="11">
        <v>67</v>
      </c>
      <c r="B43" s="105">
        <v>102000</v>
      </c>
      <c r="C43" s="105"/>
      <c r="D43" s="106"/>
      <c r="E43" s="106"/>
      <c r="F43" s="106"/>
      <c r="G43" s="106"/>
      <c r="H43" s="107"/>
      <c r="I43" s="108"/>
    </row>
    <row r="44" spans="1:9" ht="12.75">
      <c r="A44" s="12"/>
      <c r="B44" s="105"/>
      <c r="C44" s="105"/>
      <c r="D44" s="106"/>
      <c r="E44" s="106"/>
      <c r="F44" s="106"/>
      <c r="G44" s="106"/>
      <c r="H44" s="107"/>
      <c r="I44" s="108"/>
    </row>
    <row r="45" spans="1:9" ht="3" customHeight="1">
      <c r="A45" s="13"/>
      <c r="B45" s="105"/>
      <c r="C45" s="105"/>
      <c r="D45" s="106"/>
      <c r="E45" s="106"/>
      <c r="F45" s="106"/>
      <c r="G45" s="106"/>
      <c r="H45" s="107"/>
      <c r="I45" s="108"/>
    </row>
    <row r="46" spans="1:9" ht="13.5" customHeight="1" hidden="1">
      <c r="A46" s="13"/>
      <c r="B46" s="105"/>
      <c r="C46" s="105"/>
      <c r="D46" s="106"/>
      <c r="E46" s="106"/>
      <c r="F46" s="106"/>
      <c r="G46" s="106"/>
      <c r="H46" s="107"/>
      <c r="I46" s="108"/>
    </row>
    <row r="47" spans="1:9" ht="13.5" customHeight="1">
      <c r="A47" s="13"/>
      <c r="B47" s="105"/>
      <c r="C47" s="105"/>
      <c r="D47" s="106"/>
      <c r="E47" s="106"/>
      <c r="F47" s="106"/>
      <c r="G47" s="106"/>
      <c r="H47" s="107"/>
      <c r="I47" s="108"/>
    </row>
    <row r="48" spans="1:9" ht="13.5" customHeight="1">
      <c r="A48" s="13"/>
      <c r="B48" s="105"/>
      <c r="C48" s="105"/>
      <c r="D48" s="106"/>
      <c r="E48" s="106"/>
      <c r="F48" s="106"/>
      <c r="G48" s="106"/>
      <c r="H48" s="107"/>
      <c r="I48" s="108"/>
    </row>
    <row r="49" spans="1:9" ht="5.25" customHeight="1" thickBot="1">
      <c r="A49" s="14"/>
      <c r="B49" s="109"/>
      <c r="C49" s="109"/>
      <c r="D49" s="110"/>
      <c r="E49" s="110"/>
      <c r="F49" s="110"/>
      <c r="G49" s="110"/>
      <c r="H49" s="111"/>
      <c r="I49" s="112"/>
    </row>
    <row r="50" spans="1:9" s="1" customFormat="1" ht="30" customHeight="1" thickBot="1">
      <c r="A50" s="15" t="s">
        <v>17</v>
      </c>
      <c r="B50" s="113">
        <f>B43</f>
        <v>102000</v>
      </c>
      <c r="C50" s="113">
        <f>C41</f>
        <v>100</v>
      </c>
      <c r="D50" s="114">
        <v>0</v>
      </c>
      <c r="E50" s="115">
        <f>E42</f>
        <v>260000</v>
      </c>
      <c r="F50" s="114">
        <f>F40</f>
        <v>2066000</v>
      </c>
      <c r="G50" s="115">
        <v>0</v>
      </c>
      <c r="H50" s="114">
        <v>0</v>
      </c>
      <c r="I50" s="116">
        <v>0</v>
      </c>
    </row>
    <row r="51" spans="1:9" s="1" customFormat="1" ht="28.5" customHeight="1" thickBot="1">
      <c r="A51" s="15" t="s">
        <v>53</v>
      </c>
      <c r="B51" s="173">
        <f>SUM(B50:I50)</f>
        <v>2428100</v>
      </c>
      <c r="C51" s="173"/>
      <c r="D51" s="173"/>
      <c r="E51" s="173"/>
      <c r="F51" s="173"/>
      <c r="G51" s="173"/>
      <c r="H51" s="173"/>
      <c r="I51" s="174"/>
    </row>
    <row r="52" spans="4:6" ht="13.5" customHeight="1">
      <c r="D52" s="20"/>
      <c r="E52" s="18"/>
      <c r="F52" s="21"/>
    </row>
    <row r="53" spans="4:6" ht="13.5" customHeight="1">
      <c r="D53" s="20"/>
      <c r="E53" s="22"/>
      <c r="F53" s="23"/>
    </row>
    <row r="54" spans="5:6" ht="13.5" customHeight="1">
      <c r="E54" s="24"/>
      <c r="F54" s="25"/>
    </row>
    <row r="55" spans="5:6" ht="13.5" customHeight="1">
      <c r="E55" s="26"/>
      <c r="F55" s="27"/>
    </row>
    <row r="56" spans="5:6" ht="13.5" customHeight="1">
      <c r="E56" s="18"/>
      <c r="F56" s="19"/>
    </row>
    <row r="57" spans="4:6" ht="28.5" customHeight="1">
      <c r="D57" s="20"/>
      <c r="E57" s="18"/>
      <c r="F57" s="28"/>
    </row>
    <row r="58" spans="4:6" ht="13.5" customHeight="1">
      <c r="D58" s="20"/>
      <c r="E58" s="18"/>
      <c r="F58" s="23"/>
    </row>
    <row r="59" spans="5:6" ht="13.5" customHeight="1">
      <c r="E59" s="18"/>
      <c r="F59" s="19"/>
    </row>
    <row r="60" spans="5:6" ht="13.5" customHeight="1">
      <c r="E60" s="18"/>
      <c r="F60" s="27"/>
    </row>
    <row r="61" spans="5:6" ht="13.5" customHeight="1">
      <c r="E61" s="18"/>
      <c r="F61" s="19"/>
    </row>
    <row r="62" spans="5:6" ht="22.5" customHeight="1">
      <c r="E62" s="18"/>
      <c r="F62" s="29"/>
    </row>
    <row r="63" spans="5:6" ht="13.5" customHeight="1">
      <c r="E63" s="24"/>
      <c r="F63" s="25"/>
    </row>
    <row r="64" spans="2:6" ht="13.5" customHeight="1">
      <c r="B64" s="20"/>
      <c r="C64" s="20"/>
      <c r="E64" s="24"/>
      <c r="F64" s="30"/>
    </row>
    <row r="65" spans="4:6" ht="13.5" customHeight="1">
      <c r="D65" s="20"/>
      <c r="E65" s="24"/>
      <c r="F65" s="31"/>
    </row>
    <row r="66" spans="4:6" ht="13.5" customHeight="1">
      <c r="D66" s="20"/>
      <c r="E66" s="26"/>
      <c r="F66" s="23"/>
    </row>
    <row r="67" spans="5:6" ht="13.5" customHeight="1">
      <c r="E67" s="18"/>
      <c r="F67" s="19"/>
    </row>
    <row r="68" spans="2:6" ht="13.5" customHeight="1">
      <c r="B68" s="20"/>
      <c r="C68" s="20"/>
      <c r="E68" s="18"/>
      <c r="F68" s="21"/>
    </row>
    <row r="69" spans="4:6" ht="13.5" customHeight="1">
      <c r="D69" s="20"/>
      <c r="E69" s="18"/>
      <c r="F69" s="30"/>
    </row>
    <row r="70" spans="4:6" ht="13.5" customHeight="1">
      <c r="D70" s="20"/>
      <c r="E70" s="26"/>
      <c r="F70" s="23"/>
    </row>
    <row r="71" spans="5:6" ht="13.5" customHeight="1">
      <c r="E71" s="24"/>
      <c r="F71" s="19"/>
    </row>
    <row r="72" spans="4:6" ht="13.5" customHeight="1">
      <c r="D72" s="20"/>
      <c r="E72" s="24"/>
      <c r="F72" s="30"/>
    </row>
    <row r="73" spans="5:6" ht="22.5" customHeight="1">
      <c r="E73" s="26"/>
      <c r="F73" s="29"/>
    </row>
    <row r="74" spans="5:6" ht="13.5" customHeight="1">
      <c r="E74" s="18"/>
      <c r="F74" s="19"/>
    </row>
    <row r="75" spans="5:6" ht="13.5" customHeight="1">
      <c r="E75" s="26"/>
      <c r="F75" s="23"/>
    </row>
    <row r="76" spans="5:6" ht="13.5" customHeight="1">
      <c r="E76" s="18"/>
      <c r="F76" s="19"/>
    </row>
    <row r="77" spans="5:6" ht="13.5" customHeight="1">
      <c r="E77" s="18"/>
      <c r="F77" s="19"/>
    </row>
    <row r="78" spans="1:6" ht="13.5" customHeight="1">
      <c r="A78" s="20"/>
      <c r="E78" s="32"/>
      <c r="F78" s="30"/>
    </row>
    <row r="79" spans="2:6" ht="13.5" customHeight="1">
      <c r="B79" s="20"/>
      <c r="C79" s="20"/>
      <c r="D79" s="20"/>
      <c r="E79" s="33"/>
      <c r="F79" s="30"/>
    </row>
    <row r="80" spans="2:6" ht="13.5" customHeight="1">
      <c r="B80" s="20"/>
      <c r="C80" s="20"/>
      <c r="D80" s="20"/>
      <c r="E80" s="33"/>
      <c r="F80" s="21"/>
    </row>
    <row r="81" spans="2:6" ht="13.5" customHeight="1">
      <c r="B81" s="20"/>
      <c r="C81" s="20"/>
      <c r="D81" s="20"/>
      <c r="E81" s="26"/>
      <c r="F81" s="27"/>
    </row>
    <row r="82" spans="5:6" ht="12.75">
      <c r="E82" s="18"/>
      <c r="F82" s="19"/>
    </row>
    <row r="83" spans="2:6" ht="12.75">
      <c r="B83" s="20"/>
      <c r="C83" s="20"/>
      <c r="E83" s="18"/>
      <c r="F83" s="30"/>
    </row>
    <row r="84" spans="4:6" ht="12.75">
      <c r="D84" s="20"/>
      <c r="E84" s="18"/>
      <c r="F84" s="21"/>
    </row>
    <row r="85" spans="4:6" ht="12.75">
      <c r="D85" s="20"/>
      <c r="E85" s="26"/>
      <c r="F85" s="23"/>
    </row>
    <row r="86" spans="5:6" ht="12.75">
      <c r="E86" s="18"/>
      <c r="F86" s="19"/>
    </row>
    <row r="87" spans="5:6" ht="12.75">
      <c r="E87" s="18"/>
      <c r="F87" s="19"/>
    </row>
    <row r="88" spans="5:6" ht="12.75">
      <c r="E88" s="34"/>
      <c r="F88" s="35"/>
    </row>
    <row r="89" spans="5:6" ht="12.75">
      <c r="E89" s="18"/>
      <c r="F89" s="19"/>
    </row>
    <row r="90" spans="5:6" ht="12.75">
      <c r="E90" s="18"/>
      <c r="F90" s="19"/>
    </row>
    <row r="91" spans="5:6" ht="12.75">
      <c r="E91" s="18"/>
      <c r="F91" s="19"/>
    </row>
    <row r="92" spans="5:6" ht="12.75">
      <c r="E92" s="26"/>
      <c r="F92" s="23"/>
    </row>
    <row r="93" spans="5:6" ht="12.75">
      <c r="E93" s="18"/>
      <c r="F93" s="19"/>
    </row>
    <row r="94" spans="5:6" ht="12.75">
      <c r="E94" s="26"/>
      <c r="F94" s="23"/>
    </row>
    <row r="95" spans="5:6" ht="12.75">
      <c r="E95" s="18"/>
      <c r="F95" s="19"/>
    </row>
    <row r="96" spans="5:6" ht="12.75">
      <c r="E96" s="18"/>
      <c r="F96" s="19"/>
    </row>
    <row r="97" spans="5:6" ht="12.75">
      <c r="E97" s="18"/>
      <c r="F97" s="19"/>
    </row>
    <row r="98" spans="5:6" ht="12.75">
      <c r="E98" s="18"/>
      <c r="F98" s="19"/>
    </row>
    <row r="99" spans="1:6" ht="28.5" customHeight="1">
      <c r="A99" s="36"/>
      <c r="B99" s="36"/>
      <c r="C99" s="36"/>
      <c r="D99" s="36"/>
      <c r="E99" s="37"/>
      <c r="F99" s="38"/>
    </row>
    <row r="100" spans="4:6" ht="12.75">
      <c r="D100" s="20"/>
      <c r="E100" s="18"/>
      <c r="F100" s="21"/>
    </row>
    <row r="101" spans="5:6" ht="12.75">
      <c r="E101" s="39"/>
      <c r="F101" s="40"/>
    </row>
    <row r="102" spans="5:6" ht="12.75">
      <c r="E102" s="18"/>
      <c r="F102" s="19"/>
    </row>
    <row r="103" spans="5:6" ht="12.75">
      <c r="E103" s="34"/>
      <c r="F103" s="35"/>
    </row>
    <row r="104" spans="5:6" ht="12.75">
      <c r="E104" s="34"/>
      <c r="F104" s="35"/>
    </row>
    <row r="105" spans="5:6" ht="12.75">
      <c r="E105" s="18"/>
      <c r="F105" s="19"/>
    </row>
    <row r="106" spans="5:6" ht="12.75">
      <c r="E106" s="26"/>
      <c r="F106" s="23"/>
    </row>
    <row r="107" spans="5:6" ht="12.75">
      <c r="E107" s="18"/>
      <c r="F107" s="19"/>
    </row>
    <row r="108" spans="5:6" ht="12.75">
      <c r="E108" s="18"/>
      <c r="F108" s="19"/>
    </row>
    <row r="109" spans="5:6" ht="12.75">
      <c r="E109" s="26"/>
      <c r="F109" s="23"/>
    </row>
    <row r="110" spans="5:6" ht="12.75">
      <c r="E110" s="18"/>
      <c r="F110" s="19"/>
    </row>
    <row r="111" spans="5:6" ht="12.75">
      <c r="E111" s="34"/>
      <c r="F111" s="35"/>
    </row>
    <row r="112" spans="5:6" ht="12.75">
      <c r="E112" s="26"/>
      <c r="F112" s="40"/>
    </row>
    <row r="113" spans="5:6" ht="12.75">
      <c r="E113" s="24"/>
      <c r="F113" s="35"/>
    </row>
    <row r="114" spans="5:6" ht="12.75">
      <c r="E114" s="26"/>
      <c r="F114" s="23"/>
    </row>
    <row r="115" spans="5:6" ht="12.75">
      <c r="E115" s="18"/>
      <c r="F115" s="19"/>
    </row>
    <row r="116" spans="4:6" ht="12.75">
      <c r="D116" s="20"/>
      <c r="E116" s="18"/>
      <c r="F116" s="21"/>
    </row>
    <row r="117" spans="5:6" ht="12.75">
      <c r="E117" s="24"/>
      <c r="F117" s="23"/>
    </row>
    <row r="118" spans="5:6" ht="12.75">
      <c r="E118" s="24"/>
      <c r="F118" s="35"/>
    </row>
    <row r="119" spans="4:6" ht="12.75">
      <c r="D119" s="20"/>
      <c r="E119" s="24"/>
      <c r="F119" s="41"/>
    </row>
    <row r="120" spans="4:6" ht="12.75">
      <c r="D120" s="20"/>
      <c r="E120" s="26"/>
      <c r="F120" s="27"/>
    </row>
    <row r="121" spans="5:6" ht="12.75">
      <c r="E121" s="18"/>
      <c r="F121" s="19"/>
    </row>
    <row r="122" spans="5:6" ht="12.75">
      <c r="E122" s="39"/>
      <c r="F122" s="42"/>
    </row>
    <row r="123" spans="5:6" ht="11.25" customHeight="1">
      <c r="E123" s="34"/>
      <c r="F123" s="35"/>
    </row>
    <row r="124" spans="2:6" ht="24" customHeight="1">
      <c r="B124" s="20"/>
      <c r="C124" s="20"/>
      <c r="E124" s="34"/>
      <c r="F124" s="43"/>
    </row>
    <row r="125" spans="4:6" ht="15" customHeight="1">
      <c r="D125" s="20"/>
      <c r="E125" s="34"/>
      <c r="F125" s="43"/>
    </row>
    <row r="126" spans="5:6" ht="11.25" customHeight="1">
      <c r="E126" s="39"/>
      <c r="F126" s="40"/>
    </row>
    <row r="127" spans="5:6" ht="12.75">
      <c r="E127" s="34"/>
      <c r="F127" s="35"/>
    </row>
    <row r="128" spans="2:6" ht="13.5" customHeight="1">
      <c r="B128" s="20"/>
      <c r="C128" s="20"/>
      <c r="E128" s="34"/>
      <c r="F128" s="44"/>
    </row>
    <row r="129" spans="4:6" ht="12.75" customHeight="1">
      <c r="D129" s="20"/>
      <c r="E129" s="34"/>
      <c r="F129" s="21"/>
    </row>
    <row r="130" spans="4:6" ht="12.75" customHeight="1">
      <c r="D130" s="20"/>
      <c r="E130" s="26"/>
      <c r="F130" s="27"/>
    </row>
    <row r="131" spans="5:6" ht="12.75">
      <c r="E131" s="18"/>
      <c r="F131" s="19"/>
    </row>
    <row r="132" spans="4:6" ht="12.75">
      <c r="D132" s="20"/>
      <c r="E132" s="18"/>
      <c r="F132" s="41"/>
    </row>
    <row r="133" spans="5:6" ht="12.75">
      <c r="E133" s="39"/>
      <c r="F133" s="40"/>
    </row>
    <row r="134" spans="5:6" ht="12.75">
      <c r="E134" s="34"/>
      <c r="F134" s="35"/>
    </row>
    <row r="135" spans="5:6" ht="12.75">
      <c r="E135" s="18"/>
      <c r="F135" s="19"/>
    </row>
    <row r="136" spans="1:6" ht="19.5" customHeight="1">
      <c r="A136" s="45"/>
      <c r="B136" s="6"/>
      <c r="C136" s="6"/>
      <c r="D136" s="6"/>
      <c r="E136" s="6"/>
      <c r="F136" s="30"/>
    </row>
    <row r="137" spans="1:6" ht="15" customHeight="1">
      <c r="A137" s="20"/>
      <c r="E137" s="32"/>
      <c r="F137" s="30"/>
    </row>
    <row r="138" spans="1:6" ht="12.75">
      <c r="A138" s="20"/>
      <c r="B138" s="20"/>
      <c r="C138" s="20"/>
      <c r="E138" s="32"/>
      <c r="F138" s="21"/>
    </row>
    <row r="139" spans="4:6" ht="12.75">
      <c r="D139" s="20"/>
      <c r="E139" s="18"/>
      <c r="F139" s="30"/>
    </row>
    <row r="140" spans="5:6" ht="12.75">
      <c r="E140" s="22"/>
      <c r="F140" s="23"/>
    </row>
    <row r="141" spans="2:6" ht="12.75">
      <c r="B141" s="20"/>
      <c r="C141" s="20"/>
      <c r="E141" s="18"/>
      <c r="F141" s="21"/>
    </row>
    <row r="142" spans="4:6" ht="12.75">
      <c r="D142" s="20"/>
      <c r="E142" s="18"/>
      <c r="F142" s="21"/>
    </row>
    <row r="143" spans="5:6" ht="12.75">
      <c r="E143" s="26"/>
      <c r="F143" s="27"/>
    </row>
    <row r="144" spans="4:6" ht="22.5" customHeight="1">
      <c r="D144" s="20"/>
      <c r="E144" s="18"/>
      <c r="F144" s="28"/>
    </row>
    <row r="145" spans="5:6" ht="12.75">
      <c r="E145" s="18"/>
      <c r="F145" s="27"/>
    </row>
    <row r="146" spans="2:6" ht="12.75">
      <c r="B146" s="20"/>
      <c r="C146" s="20"/>
      <c r="E146" s="24"/>
      <c r="F146" s="30"/>
    </row>
    <row r="147" spans="4:6" ht="12.75">
      <c r="D147" s="20"/>
      <c r="E147" s="24"/>
      <c r="F147" s="31"/>
    </row>
    <row r="148" spans="5:6" ht="12.75">
      <c r="E148" s="26"/>
      <c r="F148" s="23"/>
    </row>
    <row r="149" spans="1:6" ht="13.5" customHeight="1">
      <c r="A149" s="20"/>
      <c r="E149" s="32"/>
      <c r="F149" s="30"/>
    </row>
    <row r="150" spans="2:6" ht="13.5" customHeight="1">
      <c r="B150" s="20"/>
      <c r="C150" s="20"/>
      <c r="E150" s="18"/>
      <c r="F150" s="30"/>
    </row>
    <row r="151" spans="4:6" ht="13.5" customHeight="1">
      <c r="D151" s="20"/>
      <c r="E151" s="18"/>
      <c r="F151" s="21"/>
    </row>
    <row r="152" spans="4:6" ht="12.75">
      <c r="D152" s="20"/>
      <c r="E152" s="26"/>
      <c r="F152" s="23"/>
    </row>
    <row r="153" spans="4:6" ht="12.75">
      <c r="D153" s="20"/>
      <c r="E153" s="18"/>
      <c r="F153" s="21"/>
    </row>
    <row r="154" spans="5:6" ht="12.75">
      <c r="E154" s="39"/>
      <c r="F154" s="40"/>
    </row>
    <row r="155" spans="4:6" ht="12.75">
      <c r="D155" s="20"/>
      <c r="E155" s="24"/>
      <c r="F155" s="41"/>
    </row>
    <row r="156" spans="4:6" ht="12.75">
      <c r="D156" s="20"/>
      <c r="E156" s="26"/>
      <c r="F156" s="27"/>
    </row>
    <row r="157" spans="5:6" ht="12.75">
      <c r="E157" s="39"/>
      <c r="F157" s="46"/>
    </row>
    <row r="158" spans="2:6" ht="12.75">
      <c r="B158" s="20"/>
      <c r="C158" s="20"/>
      <c r="E158" s="34"/>
      <c r="F158" s="44"/>
    </row>
    <row r="159" spans="4:6" ht="12.75">
      <c r="D159" s="20"/>
      <c r="E159" s="34"/>
      <c r="F159" s="21"/>
    </row>
    <row r="160" spans="4:6" ht="12.75">
      <c r="D160" s="20"/>
      <c r="E160" s="26"/>
      <c r="F160" s="27"/>
    </row>
    <row r="161" spans="4:6" ht="12.75">
      <c r="D161" s="20"/>
      <c r="E161" s="26"/>
      <c r="F161" s="27"/>
    </row>
    <row r="162" spans="5:6" ht="12.75">
      <c r="E162" s="18"/>
      <c r="F162" s="19"/>
    </row>
    <row r="163" spans="1:6" s="47" customFormat="1" ht="18" customHeight="1">
      <c r="A163" s="185"/>
      <c r="B163" s="186"/>
      <c r="C163" s="186"/>
      <c r="D163" s="186"/>
      <c r="E163" s="186"/>
      <c r="F163" s="186"/>
    </row>
    <row r="164" spans="1:6" ht="28.5" customHeight="1">
      <c r="A164" s="36"/>
      <c r="B164" s="36"/>
      <c r="C164" s="36"/>
      <c r="D164" s="36"/>
      <c r="E164" s="37"/>
      <c r="F164" s="38"/>
    </row>
    <row r="166" spans="1:6" ht="15.75">
      <c r="A166" s="49"/>
      <c r="B166" s="20"/>
      <c r="C166" s="20"/>
      <c r="D166" s="20"/>
      <c r="E166" s="50"/>
      <c r="F166" s="5"/>
    </row>
    <row r="167" spans="1:6" ht="12.75">
      <c r="A167" s="20"/>
      <c r="B167" s="20"/>
      <c r="C167" s="20"/>
      <c r="D167" s="20"/>
      <c r="E167" s="50"/>
      <c r="F167" s="5"/>
    </row>
    <row r="168" spans="1:6" ht="17.25" customHeight="1">
      <c r="A168" s="20"/>
      <c r="B168" s="20"/>
      <c r="C168" s="20"/>
      <c r="D168" s="20"/>
      <c r="E168" s="50"/>
      <c r="F168" s="5"/>
    </row>
    <row r="169" spans="1:6" ht="13.5" customHeight="1">
      <c r="A169" s="20"/>
      <c r="B169" s="20"/>
      <c r="C169" s="20"/>
      <c r="D169" s="20"/>
      <c r="E169" s="50"/>
      <c r="F169" s="5"/>
    </row>
    <row r="170" spans="1:6" ht="12.75">
      <c r="A170" s="20"/>
      <c r="B170" s="20"/>
      <c r="C170" s="20"/>
      <c r="D170" s="20"/>
      <c r="E170" s="50"/>
      <c r="F170" s="5"/>
    </row>
    <row r="171" spans="1:4" ht="12.75">
      <c r="A171" s="20"/>
      <c r="B171" s="20"/>
      <c r="C171" s="20"/>
      <c r="D171" s="20"/>
    </row>
    <row r="172" spans="1:6" ht="12.75">
      <c r="A172" s="20"/>
      <c r="B172" s="20"/>
      <c r="C172" s="20"/>
      <c r="D172" s="20"/>
      <c r="E172" s="50"/>
      <c r="F172" s="5"/>
    </row>
    <row r="173" spans="1:6" ht="12.75">
      <c r="A173" s="20"/>
      <c r="B173" s="20"/>
      <c r="C173" s="20"/>
      <c r="D173" s="20"/>
      <c r="E173" s="50"/>
      <c r="F173" s="51"/>
    </row>
    <row r="174" spans="1:6" ht="12.75">
      <c r="A174" s="20"/>
      <c r="B174" s="20"/>
      <c r="C174" s="20"/>
      <c r="D174" s="20"/>
      <c r="E174" s="50"/>
      <c r="F174" s="5"/>
    </row>
    <row r="175" spans="1:6" ht="22.5" customHeight="1">
      <c r="A175" s="20"/>
      <c r="B175" s="20"/>
      <c r="C175" s="20"/>
      <c r="D175" s="20"/>
      <c r="E175" s="50"/>
      <c r="F175" s="28"/>
    </row>
    <row r="176" spans="5:6" ht="22.5" customHeight="1">
      <c r="E176" s="26"/>
      <c r="F176" s="29"/>
    </row>
  </sheetData>
  <sheetProtection/>
  <mergeCells count="31">
    <mergeCell ref="B4:C4"/>
    <mergeCell ref="D22:D23"/>
    <mergeCell ref="A21:A22"/>
    <mergeCell ref="B51:I51"/>
    <mergeCell ref="G38:G39"/>
    <mergeCell ref="F38:F39"/>
    <mergeCell ref="G22:G23"/>
    <mergeCell ref="H38:H39"/>
    <mergeCell ref="D38:D39"/>
    <mergeCell ref="A163:F163"/>
    <mergeCell ref="F22:F23"/>
    <mergeCell ref="H4:H5"/>
    <mergeCell ref="G4:G5"/>
    <mergeCell ref="E4:E5"/>
    <mergeCell ref="A37:A38"/>
    <mergeCell ref="B22:C22"/>
    <mergeCell ref="I22:I23"/>
    <mergeCell ref="I38:I39"/>
    <mergeCell ref="E38:E39"/>
    <mergeCell ref="H22:H23"/>
    <mergeCell ref="E22:E23"/>
    <mergeCell ref="B3:I3"/>
    <mergeCell ref="D4:D5"/>
    <mergeCell ref="I4:I5"/>
    <mergeCell ref="B38:C38"/>
    <mergeCell ref="F4:F5"/>
    <mergeCell ref="A1:I1"/>
    <mergeCell ref="B19:I19"/>
    <mergeCell ref="B21:I21"/>
    <mergeCell ref="B35:I35"/>
    <mergeCell ref="B37:I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9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363"/>
  <sheetViews>
    <sheetView zoomScalePageLayoutView="0" workbookViewId="0" topLeftCell="A13">
      <selection activeCell="G22" sqref="G22"/>
    </sheetView>
  </sheetViews>
  <sheetFormatPr defaultColWidth="11.421875" defaultRowHeight="12.75"/>
  <cols>
    <col min="1" max="1" width="6.7109375" style="74" customWidth="1"/>
    <col min="2" max="2" width="21.421875" style="76" customWidth="1"/>
    <col min="3" max="3" width="14.7109375" style="2" customWidth="1"/>
    <col min="4" max="4" width="12.7109375" style="2" customWidth="1"/>
    <col min="5" max="5" width="9.140625" style="2" customWidth="1"/>
    <col min="6" max="6" width="9.57421875" style="2" customWidth="1"/>
    <col min="7" max="7" width="11.7109375" style="2" customWidth="1"/>
    <col min="8" max="8" width="10.7109375" style="2" customWidth="1"/>
    <col min="9" max="9" width="9.00390625" style="2" customWidth="1"/>
    <col min="10" max="10" width="10.8515625" style="2" customWidth="1"/>
    <col min="11" max="13" width="10.28125" style="2" customWidth="1"/>
    <col min="14" max="14" width="12.421875" style="2" customWidth="1"/>
    <col min="15" max="15" width="12.57421875" style="2" customWidth="1"/>
    <col min="16" max="16384" width="11.421875" style="4" customWidth="1"/>
  </cols>
  <sheetData>
    <row r="1" spans="1:15" ht="24" customHeight="1">
      <c r="A1" s="195" t="s">
        <v>64</v>
      </c>
      <c r="B1" s="195"/>
      <c r="C1" s="196"/>
      <c r="D1" s="196"/>
      <c r="E1" s="196"/>
      <c r="F1" s="196"/>
      <c r="G1" s="196"/>
      <c r="H1" s="195"/>
      <c r="I1" s="195"/>
      <c r="J1" s="195"/>
      <c r="K1" s="195"/>
      <c r="L1" s="195"/>
      <c r="M1" s="195"/>
      <c r="N1" s="195"/>
      <c r="O1" s="195"/>
    </row>
    <row r="2" spans="1:15" s="5" customFormat="1" ht="104.25" customHeight="1">
      <c r="A2" s="119" t="s">
        <v>20</v>
      </c>
      <c r="B2" s="119" t="s">
        <v>21</v>
      </c>
      <c r="C2" s="120" t="s">
        <v>54</v>
      </c>
      <c r="D2" s="121" t="s">
        <v>71</v>
      </c>
      <c r="E2" s="121" t="s">
        <v>49</v>
      </c>
      <c r="F2" s="121" t="s">
        <v>50</v>
      </c>
      <c r="G2" s="119" t="s">
        <v>72</v>
      </c>
      <c r="H2" s="119" t="s">
        <v>13</v>
      </c>
      <c r="I2" s="119" t="s">
        <v>22</v>
      </c>
      <c r="J2" s="119" t="s">
        <v>15</v>
      </c>
      <c r="K2" s="119" t="s">
        <v>16</v>
      </c>
      <c r="L2" s="135" t="s">
        <v>62</v>
      </c>
      <c r="M2" s="135" t="s">
        <v>63</v>
      </c>
      <c r="N2" s="120" t="s">
        <v>35</v>
      </c>
      <c r="O2" s="120" t="s">
        <v>55</v>
      </c>
    </row>
    <row r="3" spans="1:15" ht="18" customHeight="1">
      <c r="A3" s="193" t="s">
        <v>45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s="5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s="5" customFormat="1" ht="27.75" customHeight="1">
      <c r="A5" s="197" t="s">
        <v>42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1:15" s="5" customFormat="1" ht="26.25" customHeight="1">
      <c r="A6" s="199" t="s">
        <v>44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5" customFormat="1" ht="25.5">
      <c r="A7" s="95">
        <v>3</v>
      </c>
      <c r="B7" s="96" t="s">
        <v>23</v>
      </c>
      <c r="C7" s="97">
        <f>SUM(D7:M7)</f>
        <v>2215875.0500000003</v>
      </c>
      <c r="D7" s="97">
        <f>D8+D12+D18</f>
        <v>1890000</v>
      </c>
      <c r="E7" s="97">
        <f>E12+E18</f>
        <v>91000</v>
      </c>
      <c r="F7" s="97">
        <f>F12+F18</f>
        <v>100</v>
      </c>
      <c r="G7" s="97"/>
      <c r="H7" s="97">
        <f>H12+H18</f>
        <v>210000</v>
      </c>
      <c r="I7" s="97">
        <f>I12</f>
        <v>1000</v>
      </c>
      <c r="J7" s="97"/>
      <c r="K7" s="97"/>
      <c r="L7" s="97">
        <f>L8+L12+L18</f>
        <v>23724.81</v>
      </c>
      <c r="M7" s="97">
        <f>M8+M12+M18</f>
        <v>50.24</v>
      </c>
      <c r="N7" s="97">
        <f>N8+N12+N18</f>
        <v>2347100</v>
      </c>
      <c r="O7" s="97">
        <f>O8+O12+O18</f>
        <v>2422100</v>
      </c>
    </row>
    <row r="8" spans="1:15" s="5" customFormat="1" ht="12.75">
      <c r="A8" s="86">
        <v>31</v>
      </c>
      <c r="B8" s="87" t="s">
        <v>24</v>
      </c>
      <c r="C8" s="97">
        <f aca="true" t="shared" si="0" ref="C8:C25">SUM(D8:M8)</f>
        <v>1701000</v>
      </c>
      <c r="D8" s="88">
        <f>D9+D10+D11</f>
        <v>1701000</v>
      </c>
      <c r="E8" s="88"/>
      <c r="F8" s="88"/>
      <c r="G8" s="88"/>
      <c r="H8" s="88"/>
      <c r="I8" s="88"/>
      <c r="J8" s="88"/>
      <c r="K8" s="88"/>
      <c r="L8" s="88"/>
      <c r="M8" s="88"/>
      <c r="N8" s="88">
        <v>1720000</v>
      </c>
      <c r="O8" s="88">
        <v>1750000</v>
      </c>
    </row>
    <row r="9" spans="1:15" ht="12.75">
      <c r="A9" s="90">
        <v>311</v>
      </c>
      <c r="B9" s="91" t="s">
        <v>25</v>
      </c>
      <c r="C9" s="97">
        <f t="shared" si="0"/>
        <v>1400000</v>
      </c>
      <c r="D9" s="85">
        <v>1400000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s="83" customFormat="1" ht="25.5">
      <c r="A10" s="90">
        <v>312</v>
      </c>
      <c r="B10" s="91" t="s">
        <v>26</v>
      </c>
      <c r="C10" s="97">
        <f t="shared" si="0"/>
        <v>60000</v>
      </c>
      <c r="D10" s="85">
        <v>60000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s="83" customFormat="1" ht="12.75">
      <c r="A11" s="90">
        <v>313</v>
      </c>
      <c r="B11" s="91" t="s">
        <v>27</v>
      </c>
      <c r="C11" s="97">
        <f t="shared" si="0"/>
        <v>241000</v>
      </c>
      <c r="D11" s="85">
        <v>241000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ht="12.75">
      <c r="A12" s="86">
        <v>32</v>
      </c>
      <c r="B12" s="87" t="s">
        <v>28</v>
      </c>
      <c r="C12" s="97">
        <f t="shared" si="0"/>
        <v>511875.05</v>
      </c>
      <c r="D12" s="88">
        <f>D13+D14+D15+D16</f>
        <v>189000</v>
      </c>
      <c r="E12" s="88">
        <f>E13+E14+E15+E16+E17</f>
        <v>88000</v>
      </c>
      <c r="F12" s="88">
        <f>F13+F14+F15+F16+F17</f>
        <v>100</v>
      </c>
      <c r="G12" s="88"/>
      <c r="H12" s="88">
        <f>H13+H14+H15+H16+H17</f>
        <v>210000</v>
      </c>
      <c r="I12" s="88">
        <f>I14</f>
        <v>1000</v>
      </c>
      <c r="J12" s="89"/>
      <c r="K12" s="89"/>
      <c r="L12" s="88">
        <f>SUM(L13:L17)</f>
        <v>23724.81</v>
      </c>
      <c r="M12" s="88">
        <f>M14</f>
        <v>50.24</v>
      </c>
      <c r="N12" s="88">
        <v>625100</v>
      </c>
      <c r="O12" s="88">
        <v>670100</v>
      </c>
    </row>
    <row r="13" spans="1:15" s="83" customFormat="1" ht="25.5">
      <c r="A13" s="90">
        <v>321</v>
      </c>
      <c r="B13" s="91" t="s">
        <v>29</v>
      </c>
      <c r="C13" s="97">
        <f t="shared" si="0"/>
        <v>98000</v>
      </c>
      <c r="D13" s="85">
        <v>80000</v>
      </c>
      <c r="E13" s="85">
        <v>18000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s="83" customFormat="1" ht="25.5">
      <c r="A14" s="90">
        <v>322</v>
      </c>
      <c r="B14" s="91" t="s">
        <v>30</v>
      </c>
      <c r="C14" s="97">
        <f t="shared" si="0"/>
        <v>19150.24</v>
      </c>
      <c r="D14" s="85"/>
      <c r="E14" s="85">
        <v>17000</v>
      </c>
      <c r="F14" s="85">
        <v>100</v>
      </c>
      <c r="G14" s="85"/>
      <c r="H14" s="85"/>
      <c r="I14" s="85">
        <v>1000</v>
      </c>
      <c r="J14" s="92"/>
      <c r="K14" s="92"/>
      <c r="L14" s="85">
        <v>1000</v>
      </c>
      <c r="M14" s="85">
        <v>50.24</v>
      </c>
      <c r="N14" s="92"/>
      <c r="O14" s="92"/>
    </row>
    <row r="15" spans="1:15" s="83" customFormat="1" ht="12.75">
      <c r="A15" s="90">
        <v>323</v>
      </c>
      <c r="B15" s="91" t="s">
        <v>31</v>
      </c>
      <c r="C15" s="97">
        <f t="shared" si="0"/>
        <v>370724.81</v>
      </c>
      <c r="D15" s="85">
        <v>109000</v>
      </c>
      <c r="E15" s="85">
        <v>32000</v>
      </c>
      <c r="F15" s="85"/>
      <c r="G15" s="85"/>
      <c r="H15" s="85">
        <v>210000</v>
      </c>
      <c r="I15" s="85"/>
      <c r="J15" s="92"/>
      <c r="K15" s="92"/>
      <c r="L15" s="85">
        <v>19724.81</v>
      </c>
      <c r="M15" s="92"/>
      <c r="N15" s="92"/>
      <c r="O15" s="92"/>
    </row>
    <row r="16" spans="1:15" ht="38.25">
      <c r="A16" s="90">
        <v>324</v>
      </c>
      <c r="B16" s="91" t="s">
        <v>41</v>
      </c>
      <c r="C16" s="97">
        <f t="shared" si="0"/>
        <v>13000</v>
      </c>
      <c r="D16" s="92"/>
      <c r="E16" s="85">
        <v>10000</v>
      </c>
      <c r="F16" s="92"/>
      <c r="G16" s="92"/>
      <c r="H16" s="85"/>
      <c r="I16" s="85"/>
      <c r="J16" s="92"/>
      <c r="K16" s="92"/>
      <c r="L16" s="85">
        <v>3000</v>
      </c>
      <c r="M16" s="92"/>
      <c r="N16" s="92"/>
      <c r="O16" s="92"/>
    </row>
    <row r="17" spans="1:15" ht="25.5">
      <c r="A17" s="90">
        <v>329</v>
      </c>
      <c r="B17" s="91" t="s">
        <v>32</v>
      </c>
      <c r="C17" s="97">
        <f t="shared" si="0"/>
        <v>11000</v>
      </c>
      <c r="D17" s="92"/>
      <c r="E17" s="85">
        <v>11000</v>
      </c>
      <c r="F17" s="92"/>
      <c r="G17" s="92"/>
      <c r="H17" s="92"/>
      <c r="I17" s="85"/>
      <c r="J17" s="92"/>
      <c r="K17" s="92"/>
      <c r="L17" s="92"/>
      <c r="M17" s="92"/>
      <c r="N17" s="92"/>
      <c r="O17" s="92"/>
    </row>
    <row r="18" spans="1:15" ht="12.75">
      <c r="A18" s="86">
        <v>34</v>
      </c>
      <c r="B18" s="87" t="s">
        <v>33</v>
      </c>
      <c r="C18" s="97">
        <f t="shared" si="0"/>
        <v>3000</v>
      </c>
      <c r="D18" s="89"/>
      <c r="E18" s="88">
        <f>E19</f>
        <v>3000</v>
      </c>
      <c r="F18" s="89"/>
      <c r="G18" s="89"/>
      <c r="H18" s="89"/>
      <c r="I18" s="88"/>
      <c r="J18" s="89"/>
      <c r="K18" s="89"/>
      <c r="L18" s="89"/>
      <c r="M18" s="89"/>
      <c r="N18" s="88">
        <v>2000</v>
      </c>
      <c r="O18" s="88">
        <v>2000</v>
      </c>
    </row>
    <row r="19" spans="1:15" ht="25.5">
      <c r="A19" s="90">
        <v>343</v>
      </c>
      <c r="B19" s="91" t="s">
        <v>34</v>
      </c>
      <c r="C19" s="97">
        <f t="shared" si="0"/>
        <v>3000</v>
      </c>
      <c r="D19" s="92"/>
      <c r="E19" s="85">
        <v>3000</v>
      </c>
      <c r="F19" s="85"/>
      <c r="G19" s="92"/>
      <c r="H19" s="92"/>
      <c r="I19" s="85"/>
      <c r="J19" s="92"/>
      <c r="K19" s="92"/>
      <c r="L19" s="92"/>
      <c r="M19" s="92"/>
      <c r="N19" s="85"/>
      <c r="O19" s="85"/>
    </row>
    <row r="20" spans="1:104" s="133" customFormat="1" ht="38.25">
      <c r="A20" s="131">
        <v>4</v>
      </c>
      <c r="B20" s="96" t="s">
        <v>66</v>
      </c>
      <c r="C20" s="97">
        <f t="shared" si="0"/>
        <v>18000</v>
      </c>
      <c r="D20" s="132"/>
      <c r="E20" s="97"/>
      <c r="F20" s="97"/>
      <c r="G20" s="97">
        <f>G21</f>
        <v>7000</v>
      </c>
      <c r="H20" s="132"/>
      <c r="I20" s="97">
        <f>I21</f>
        <v>11000</v>
      </c>
      <c r="J20" s="132"/>
      <c r="K20" s="132"/>
      <c r="L20" s="132"/>
      <c r="M20" s="132"/>
      <c r="N20" s="97"/>
      <c r="O20" s="9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s="130" customFormat="1" ht="38.25">
      <c r="A21" s="129">
        <v>42</v>
      </c>
      <c r="B21" s="134" t="s">
        <v>67</v>
      </c>
      <c r="C21" s="97">
        <f t="shared" si="0"/>
        <v>18000</v>
      </c>
      <c r="D21" s="89"/>
      <c r="E21" s="88"/>
      <c r="F21" s="88"/>
      <c r="G21" s="88">
        <f>G22</f>
        <v>7000</v>
      </c>
      <c r="H21" s="89"/>
      <c r="I21" s="88">
        <f>I22</f>
        <v>11000</v>
      </c>
      <c r="J21" s="89"/>
      <c r="K21" s="89"/>
      <c r="L21" s="89"/>
      <c r="M21" s="89"/>
      <c r="N21" s="88"/>
      <c r="O21" s="8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15" ht="13.5" thickBot="1">
      <c r="A22" s="125">
        <v>422</v>
      </c>
      <c r="B22" s="126" t="s">
        <v>68</v>
      </c>
      <c r="C22" s="149">
        <f t="shared" si="0"/>
        <v>18000</v>
      </c>
      <c r="D22" s="128"/>
      <c r="E22" s="127"/>
      <c r="F22" s="127"/>
      <c r="G22" s="127">
        <v>7000</v>
      </c>
      <c r="H22" s="128"/>
      <c r="I22" s="127">
        <v>11000</v>
      </c>
      <c r="J22" s="128"/>
      <c r="K22" s="128"/>
      <c r="L22" s="128"/>
      <c r="M22" s="128"/>
      <c r="N22" s="127"/>
      <c r="O22" s="127"/>
    </row>
    <row r="23" spans="1:104" s="133" customFormat="1" ht="12.75">
      <c r="A23" s="131">
        <v>9</v>
      </c>
      <c r="B23" s="96" t="s">
        <v>59</v>
      </c>
      <c r="C23" s="150">
        <f t="shared" si="0"/>
        <v>1240.9</v>
      </c>
      <c r="D23" s="132"/>
      <c r="E23" s="97">
        <f>E24</f>
        <v>1240.9</v>
      </c>
      <c r="F23" s="97"/>
      <c r="G23" s="132"/>
      <c r="H23" s="132"/>
      <c r="I23" s="132"/>
      <c r="J23" s="132"/>
      <c r="K23" s="132"/>
      <c r="L23" s="132"/>
      <c r="M23" s="132"/>
      <c r="N23" s="97"/>
      <c r="O23" s="97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</row>
    <row r="24" spans="1:104" s="130" customFormat="1" ht="12.75">
      <c r="A24" s="129">
        <v>92</v>
      </c>
      <c r="B24" s="134" t="s">
        <v>60</v>
      </c>
      <c r="C24" s="97">
        <f t="shared" si="0"/>
        <v>1240.9</v>
      </c>
      <c r="D24" s="89"/>
      <c r="E24" s="88">
        <f>E25</f>
        <v>1240.9</v>
      </c>
      <c r="F24" s="88"/>
      <c r="G24" s="89"/>
      <c r="H24" s="89"/>
      <c r="I24" s="89"/>
      <c r="J24" s="89"/>
      <c r="K24" s="89"/>
      <c r="L24" s="89"/>
      <c r="M24" s="89"/>
      <c r="N24" s="88"/>
      <c r="O24" s="8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</row>
    <row r="25" spans="1:15" ht="13.5" thickBot="1">
      <c r="A25" s="125">
        <v>922</v>
      </c>
      <c r="B25" s="126" t="s">
        <v>61</v>
      </c>
      <c r="C25" s="97">
        <f t="shared" si="0"/>
        <v>1240.9</v>
      </c>
      <c r="D25" s="128"/>
      <c r="E25" s="127">
        <v>1240.9</v>
      </c>
      <c r="F25" s="127"/>
      <c r="G25" s="128"/>
      <c r="H25" s="128"/>
      <c r="I25" s="128"/>
      <c r="J25" s="128"/>
      <c r="K25" s="128"/>
      <c r="L25" s="128"/>
      <c r="M25" s="128"/>
      <c r="N25" s="127"/>
      <c r="O25" s="127"/>
    </row>
    <row r="26" spans="1:15" s="5" customFormat="1" ht="13.5" customHeight="1" thickBot="1">
      <c r="A26" s="192" t="s">
        <v>43</v>
      </c>
      <c r="B26" s="192"/>
      <c r="C26" s="84">
        <f>SUM(D26:M26)</f>
        <v>2235115.95</v>
      </c>
      <c r="D26" s="84">
        <f>D18+D12+D8</f>
        <v>1890000</v>
      </c>
      <c r="E26" s="84">
        <f>E18+E12+E8+E23</f>
        <v>92240.9</v>
      </c>
      <c r="F26" s="84">
        <f>F18+F12+F8</f>
        <v>100</v>
      </c>
      <c r="G26" s="84">
        <f>G20</f>
        <v>7000</v>
      </c>
      <c r="H26" s="84">
        <f>H18+H12+H8</f>
        <v>210000</v>
      </c>
      <c r="I26" s="84">
        <f>I20+I12</f>
        <v>12000</v>
      </c>
      <c r="J26" s="84"/>
      <c r="K26" s="84"/>
      <c r="L26" s="84">
        <f>L23+L7</f>
        <v>23724.81</v>
      </c>
      <c r="M26" s="84">
        <f>M14</f>
        <v>50.24</v>
      </c>
      <c r="N26" s="84">
        <f>N18+N12+N8</f>
        <v>2347100</v>
      </c>
      <c r="O26" s="84">
        <f>O18+O12+O8</f>
        <v>2422100</v>
      </c>
    </row>
    <row r="27" spans="1:15" s="5" customFormat="1" ht="13.5" customHeight="1">
      <c r="A27" s="193" t="s">
        <v>45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</row>
    <row r="28" spans="1:15" s="5" customFormat="1" ht="18.7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15" s="5" customFormat="1" ht="13.5" customHeight="1">
      <c r="A29" s="197" t="s">
        <v>42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</row>
    <row r="30" spans="1:15" s="5" customFormat="1" ht="19.5" customHeight="1">
      <c r="A30" s="201" t="s">
        <v>46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</row>
    <row r="31" spans="1:15" s="5" customFormat="1" ht="25.5">
      <c r="A31" s="95">
        <v>3</v>
      </c>
      <c r="B31" s="96" t="s">
        <v>23</v>
      </c>
      <c r="C31" s="97">
        <f>C32</f>
        <v>6000</v>
      </c>
      <c r="D31" s="97"/>
      <c r="E31" s="97">
        <f>E32</f>
        <v>6000</v>
      </c>
      <c r="F31" s="97"/>
      <c r="G31" s="97"/>
      <c r="H31" s="97"/>
      <c r="I31" s="97"/>
      <c r="J31" s="97"/>
      <c r="K31" s="97"/>
      <c r="L31" s="97"/>
      <c r="M31" s="97"/>
      <c r="N31" s="97">
        <v>6000</v>
      </c>
      <c r="O31" s="97">
        <v>6000</v>
      </c>
    </row>
    <row r="32" spans="1:15" ht="12.75">
      <c r="A32" s="86">
        <v>32</v>
      </c>
      <c r="B32" s="87" t="s">
        <v>28</v>
      </c>
      <c r="C32" s="88">
        <f>C33+C34</f>
        <v>6000</v>
      </c>
      <c r="D32" s="88"/>
      <c r="E32" s="88">
        <f>E33+E34</f>
        <v>6000</v>
      </c>
      <c r="F32" s="88"/>
      <c r="G32" s="88"/>
      <c r="H32" s="88"/>
      <c r="I32" s="88"/>
      <c r="J32" s="88"/>
      <c r="K32" s="88"/>
      <c r="L32" s="88"/>
      <c r="M32" s="88"/>
      <c r="N32" s="88">
        <v>6000</v>
      </c>
      <c r="O32" s="88">
        <v>6000</v>
      </c>
    </row>
    <row r="33" spans="1:15" s="83" customFormat="1" ht="25.5">
      <c r="A33" s="90">
        <v>322</v>
      </c>
      <c r="B33" s="91" t="s">
        <v>30</v>
      </c>
      <c r="C33" s="85">
        <f>E33</f>
        <v>3000</v>
      </c>
      <c r="D33" s="93"/>
      <c r="E33" s="94">
        <v>3000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1:15" ht="12.75">
      <c r="A34" s="90">
        <v>323</v>
      </c>
      <c r="B34" s="91" t="s">
        <v>31</v>
      </c>
      <c r="C34" s="85">
        <f>E34</f>
        <v>3000</v>
      </c>
      <c r="D34" s="92"/>
      <c r="E34" s="85">
        <v>3000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04" s="133" customFormat="1" ht="12.75">
      <c r="A35" s="131">
        <v>9</v>
      </c>
      <c r="B35" s="96" t="s">
        <v>59</v>
      </c>
      <c r="C35" s="97">
        <f>C36</f>
        <v>120</v>
      </c>
      <c r="D35" s="132"/>
      <c r="E35" s="97">
        <f>E36</f>
        <v>120</v>
      </c>
      <c r="F35" s="97"/>
      <c r="G35" s="132"/>
      <c r="H35" s="132"/>
      <c r="I35" s="132"/>
      <c r="J35" s="132"/>
      <c r="K35" s="132"/>
      <c r="L35" s="132"/>
      <c r="M35" s="132"/>
      <c r="N35" s="97"/>
      <c r="O35" s="9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</row>
    <row r="36" spans="1:104" s="130" customFormat="1" ht="12.75">
      <c r="A36" s="129">
        <v>92</v>
      </c>
      <c r="B36" s="134" t="s">
        <v>60</v>
      </c>
      <c r="C36" s="88">
        <f>C37</f>
        <v>120</v>
      </c>
      <c r="D36" s="89"/>
      <c r="E36" s="88">
        <f>E37</f>
        <v>120</v>
      </c>
      <c r="F36" s="88"/>
      <c r="G36" s="89"/>
      <c r="H36" s="89"/>
      <c r="I36" s="89"/>
      <c r="J36" s="89"/>
      <c r="K36" s="89"/>
      <c r="L36" s="89"/>
      <c r="M36" s="89"/>
      <c r="N36" s="88"/>
      <c r="O36" s="88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</row>
    <row r="37" spans="1:15" ht="13.5" thickBot="1">
      <c r="A37" s="125">
        <v>922</v>
      </c>
      <c r="B37" s="126" t="s">
        <v>61</v>
      </c>
      <c r="C37" s="127">
        <f>E37</f>
        <v>120</v>
      </c>
      <c r="D37" s="128"/>
      <c r="E37" s="127">
        <v>120</v>
      </c>
      <c r="F37" s="127"/>
      <c r="G37" s="128"/>
      <c r="H37" s="128"/>
      <c r="I37" s="128"/>
      <c r="J37" s="128"/>
      <c r="K37" s="128"/>
      <c r="L37" s="128"/>
      <c r="M37" s="128"/>
      <c r="N37" s="127"/>
      <c r="O37" s="127"/>
    </row>
    <row r="38" spans="1:15" s="5" customFormat="1" ht="12.75" customHeight="1" thickBot="1">
      <c r="A38" s="192" t="s">
        <v>43</v>
      </c>
      <c r="B38" s="192"/>
      <c r="C38" s="84">
        <f>E38</f>
        <v>6120</v>
      </c>
      <c r="D38" s="84"/>
      <c r="E38" s="84">
        <f>E31+E35</f>
        <v>6120</v>
      </c>
      <c r="F38" s="84"/>
      <c r="G38" s="84"/>
      <c r="H38" s="84"/>
      <c r="I38" s="84"/>
      <c r="J38" s="84"/>
      <c r="K38" s="84"/>
      <c r="L38" s="84"/>
      <c r="M38" s="84"/>
      <c r="N38" s="84">
        <f>N32</f>
        <v>6000</v>
      </c>
      <c r="O38" s="84">
        <f>O32</f>
        <v>6000</v>
      </c>
    </row>
    <row r="39" spans="1:13" s="5" customFormat="1" ht="46.5" customHeight="1">
      <c r="A39" s="72" t="s">
        <v>47</v>
      </c>
      <c r="B39" s="8" t="s">
        <v>75</v>
      </c>
      <c r="J39" s="190"/>
      <c r="K39" s="190"/>
      <c r="L39" s="73"/>
      <c r="M39" s="73"/>
    </row>
    <row r="40" spans="1:10" s="5" customFormat="1" ht="21.75" customHeight="1">
      <c r="A40" s="72" t="s">
        <v>48</v>
      </c>
      <c r="B40" s="124" t="s">
        <v>76</v>
      </c>
      <c r="I40" s="189"/>
      <c r="J40" s="189"/>
    </row>
    <row r="41" spans="1:15" ht="12.75">
      <c r="A41" s="72"/>
      <c r="B41" s="8"/>
      <c r="C41" s="4"/>
      <c r="D41" s="189" t="s">
        <v>73</v>
      </c>
      <c r="E41" s="189"/>
      <c r="F41" s="189"/>
      <c r="G41" s="4"/>
      <c r="H41" s="4"/>
      <c r="I41" s="189" t="s">
        <v>51</v>
      </c>
      <c r="J41" s="189"/>
      <c r="K41" s="4"/>
      <c r="L41" s="4"/>
      <c r="M41" s="4"/>
      <c r="N41" s="4"/>
      <c r="O41" s="4"/>
    </row>
    <row r="42" spans="1:15" ht="23.25" customHeight="1">
      <c r="A42" s="72"/>
      <c r="B42" s="98"/>
      <c r="C42" s="4"/>
      <c r="D42" s="122"/>
      <c r="E42" s="122"/>
      <c r="F42" s="122"/>
      <c r="G42" s="4"/>
      <c r="H42" s="4"/>
      <c r="I42" s="122"/>
      <c r="J42" s="122"/>
      <c r="K42" s="4"/>
      <c r="L42" s="4"/>
      <c r="M42" s="4"/>
      <c r="N42" s="4"/>
      <c r="O42" s="4"/>
    </row>
    <row r="43" spans="1:15" ht="12.75">
      <c r="A43" s="72"/>
      <c r="B43" s="8"/>
      <c r="C43" s="4"/>
      <c r="D43" s="189" t="s">
        <v>74</v>
      </c>
      <c r="E43" s="189"/>
      <c r="F43" s="189"/>
      <c r="G43" s="4"/>
      <c r="H43" s="4"/>
      <c r="I43" s="191" t="s">
        <v>52</v>
      </c>
      <c r="J43" s="191"/>
      <c r="K43" s="4"/>
      <c r="L43" s="4"/>
      <c r="M43" s="4"/>
      <c r="N43" s="4"/>
      <c r="O43" s="4"/>
    </row>
    <row r="44" spans="1:2" s="5" customFormat="1" ht="12.75">
      <c r="A44" s="73"/>
      <c r="B44" s="75"/>
    </row>
    <row r="45" spans="1:15" ht="12.75">
      <c r="A45" s="72"/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72"/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72"/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72"/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" s="5" customFormat="1" ht="12.75">
      <c r="A49" s="73"/>
      <c r="B49" s="75"/>
    </row>
    <row r="50" spans="1:15" ht="12.75">
      <c r="A50" s="72"/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2" s="5" customFormat="1" ht="12.75">
      <c r="A51" s="73"/>
      <c r="B51" s="75"/>
    </row>
    <row r="52" spans="1:15" ht="12.75">
      <c r="A52" s="72"/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2" s="5" customFormat="1" ht="12.75">
      <c r="A53" s="73"/>
      <c r="B53" s="75"/>
    </row>
    <row r="54" spans="1:2" s="5" customFormat="1" ht="12.75">
      <c r="A54" s="73"/>
      <c r="B54" s="75"/>
    </row>
    <row r="55" spans="1:15" ht="12.75" customHeight="1">
      <c r="A55" s="72"/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72"/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73"/>
      <c r="B57" s="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2" s="5" customFormat="1" ht="12.75">
      <c r="A58" s="80"/>
      <c r="B58" s="75"/>
    </row>
    <row r="59" spans="1:2" s="5" customFormat="1" ht="12.75">
      <c r="A59" s="73"/>
      <c r="B59" s="75"/>
    </row>
    <row r="60" spans="1:2" s="5" customFormat="1" ht="12.75">
      <c r="A60" s="73"/>
      <c r="B60" s="75"/>
    </row>
    <row r="61" spans="1:15" ht="12.75">
      <c r="A61" s="72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72"/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72"/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2" s="5" customFormat="1" ht="12.75">
      <c r="A64" s="73"/>
      <c r="B64" s="75"/>
    </row>
    <row r="65" spans="1:15" ht="12.75">
      <c r="A65" s="72"/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72"/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72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>
      <c r="A68" s="72"/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2" s="5" customFormat="1" ht="12.75">
      <c r="A69" s="73"/>
      <c r="B69" s="75"/>
    </row>
    <row r="70" spans="1:15" ht="12.75">
      <c r="A70" s="72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2" s="5" customFormat="1" ht="12.75">
      <c r="A71" s="73"/>
      <c r="B71" s="75"/>
    </row>
    <row r="72" spans="1:2" s="5" customFormat="1" ht="12.75">
      <c r="A72" s="73"/>
      <c r="B72" s="75"/>
    </row>
    <row r="73" spans="1:15" ht="12.75">
      <c r="A73" s="72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2" s="5" customFormat="1" ht="12.75">
      <c r="A74" s="73"/>
      <c r="B74" s="75"/>
    </row>
    <row r="75" spans="1:15" ht="12.75">
      <c r="A75" s="72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72"/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73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73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73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73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>
      <c r="A81" s="73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73"/>
      <c r="B82" s="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73"/>
      <c r="B83" s="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73"/>
      <c r="B84" s="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73"/>
      <c r="B85" s="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73"/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73"/>
      <c r="B87" s="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73"/>
      <c r="B88" s="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>
      <c r="A89" s="73"/>
      <c r="B89" s="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>
      <c r="A90" s="73"/>
      <c r="B90" s="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>
      <c r="A91" s="73"/>
      <c r="B91" s="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>
      <c r="A92" s="73"/>
      <c r="B92" s="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>
      <c r="A93" s="73"/>
      <c r="B93" s="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>
      <c r="A94" s="73"/>
      <c r="B94" s="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>
      <c r="A95" s="73"/>
      <c r="B95" s="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73"/>
      <c r="B96" s="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>
      <c r="A97" s="73"/>
      <c r="B97" s="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73"/>
      <c r="B98" s="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>
      <c r="A99" s="73"/>
      <c r="B99" s="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73"/>
      <c r="B100" s="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73"/>
      <c r="B101" s="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>
      <c r="A102" s="73"/>
      <c r="B102" s="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73"/>
      <c r="B103" s="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73"/>
      <c r="B104" s="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73"/>
      <c r="B105" s="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73"/>
      <c r="B106" s="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73"/>
      <c r="B107" s="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73"/>
      <c r="B108" s="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73"/>
      <c r="B109" s="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.75">
      <c r="A110" s="73"/>
      <c r="B110" s="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73"/>
      <c r="B111" s="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.75">
      <c r="A112" s="73"/>
      <c r="B112" s="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.75">
      <c r="A113" s="73"/>
      <c r="B113" s="8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73"/>
      <c r="B114" s="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73"/>
      <c r="B115" s="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73"/>
      <c r="B116" s="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.75">
      <c r="A117" s="73"/>
      <c r="B117" s="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73"/>
      <c r="B118" s="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73"/>
      <c r="B119" s="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73"/>
      <c r="B120" s="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73"/>
      <c r="B121" s="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73"/>
      <c r="B122" s="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73"/>
      <c r="B123" s="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73"/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73"/>
      <c r="B125" s="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73"/>
      <c r="B126" s="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73"/>
      <c r="B127" s="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73"/>
      <c r="B128" s="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73"/>
      <c r="B129" s="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73"/>
      <c r="B130" s="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73"/>
      <c r="B131" s="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.75">
      <c r="A132" s="73"/>
      <c r="B132" s="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>
      <c r="A133" s="73"/>
      <c r="B133" s="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.75">
      <c r="A134" s="73"/>
      <c r="B134" s="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73"/>
      <c r="B135" s="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73"/>
      <c r="B136" s="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73"/>
      <c r="B137" s="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73"/>
      <c r="B138" s="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73"/>
      <c r="B139" s="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73"/>
      <c r="B140" s="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73"/>
      <c r="B141" s="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73"/>
      <c r="B142" s="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73"/>
      <c r="B143" s="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73"/>
      <c r="B144" s="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73"/>
      <c r="B145" s="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>
      <c r="A146" s="73"/>
      <c r="B146" s="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>
      <c r="A147" s="73"/>
      <c r="B147" s="8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.75">
      <c r="A148" s="73"/>
      <c r="B148" s="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73"/>
      <c r="B149" s="8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73"/>
      <c r="B150" s="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73"/>
      <c r="B151" s="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73"/>
      <c r="B152" s="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73"/>
      <c r="B153" s="8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73"/>
      <c r="B154" s="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.75">
      <c r="A155" s="73"/>
      <c r="B155" s="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.75">
      <c r="A156" s="73"/>
      <c r="B156" s="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.75">
      <c r="A157" s="73"/>
      <c r="B157" s="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.75">
      <c r="A158" s="73"/>
      <c r="B158" s="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.75">
      <c r="A159" s="73"/>
      <c r="B159" s="8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.75">
      <c r="A160" s="73"/>
      <c r="B160" s="8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.75">
      <c r="A161" s="73"/>
      <c r="B161" s="8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.75">
      <c r="A162" s="73"/>
      <c r="B162" s="8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.75">
      <c r="A163" s="73"/>
      <c r="B163" s="8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.75">
      <c r="A164" s="73"/>
      <c r="B164" s="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.75">
      <c r="A165" s="73"/>
      <c r="B165" s="8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.75">
      <c r="A166" s="73"/>
      <c r="B166" s="8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.75">
      <c r="A167" s="73"/>
      <c r="B167" s="8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.75">
      <c r="A168" s="73"/>
      <c r="B168" s="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.75">
      <c r="A169" s="73"/>
      <c r="B169" s="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.75">
      <c r="A170" s="73"/>
      <c r="B170" s="8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.75">
      <c r="A171" s="73"/>
      <c r="B171" s="8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.75">
      <c r="A172" s="73"/>
      <c r="B172" s="8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.75">
      <c r="A173" s="73"/>
      <c r="B173" s="8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.75">
      <c r="A174" s="73"/>
      <c r="B174" s="8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.75">
      <c r="A175" s="73"/>
      <c r="B175" s="8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.75">
      <c r="A176" s="73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.75">
      <c r="A177" s="73"/>
      <c r="B177" s="8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.75">
      <c r="A178" s="73"/>
      <c r="B178" s="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.75">
      <c r="A179" s="73"/>
      <c r="B179" s="8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.75">
      <c r="A180" s="73"/>
      <c r="B180" s="8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.75">
      <c r="A181" s="73"/>
      <c r="B181" s="8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.75">
      <c r="A182" s="73"/>
      <c r="B182" s="8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.75">
      <c r="A183" s="73"/>
      <c r="B183" s="8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.75">
      <c r="A184" s="73"/>
      <c r="B184" s="8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.75">
      <c r="A185" s="73"/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.75">
      <c r="A186" s="73"/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73"/>
      <c r="B187" s="8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73"/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73"/>
      <c r="B189" s="8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>
      <c r="A190" s="73"/>
      <c r="B190" s="8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>
      <c r="A191" s="73"/>
      <c r="B191" s="8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>
      <c r="A192" s="73"/>
      <c r="B192" s="8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>
      <c r="A193" s="73"/>
      <c r="B193" s="8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73"/>
      <c r="B194" s="8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73"/>
      <c r="B195" s="8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.75">
      <c r="A196" s="73"/>
      <c r="B196" s="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.75">
      <c r="A197" s="73"/>
      <c r="B197" s="8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.75">
      <c r="A198" s="73"/>
      <c r="B198" s="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.75">
      <c r="A199" s="73"/>
      <c r="B199" s="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.75">
      <c r="A200" s="73"/>
      <c r="B200" s="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.75">
      <c r="A201" s="73"/>
      <c r="B201" s="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.75">
      <c r="A202" s="73"/>
      <c r="B202" s="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.75">
      <c r="A203" s="73"/>
      <c r="B203" s="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.75">
      <c r="A204" s="73"/>
      <c r="B204" s="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.75">
      <c r="A205" s="73"/>
      <c r="B205" s="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.75">
      <c r="A206" s="73"/>
      <c r="B206" s="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.75">
      <c r="A207" s="73"/>
      <c r="B207" s="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.75">
      <c r="A208" s="73"/>
      <c r="B208" s="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.75">
      <c r="A209" s="73"/>
      <c r="B209" s="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.75">
      <c r="A210" s="73"/>
      <c r="B210" s="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.75">
      <c r="A211" s="73"/>
      <c r="B211" s="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>
      <c r="A212" s="73"/>
      <c r="B212" s="8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73"/>
      <c r="B213" s="8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73"/>
      <c r="B214" s="8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>
      <c r="A215" s="73"/>
      <c r="B215" s="8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>
      <c r="A216" s="73"/>
      <c r="B216" s="8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>
      <c r="A217" s="73"/>
      <c r="B217" s="8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>
      <c r="A218" s="73"/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>
      <c r="A219" s="73"/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>
      <c r="A220" s="73"/>
      <c r="B220" s="8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>
      <c r="A221" s="73"/>
      <c r="B221" s="8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>
      <c r="A222" s="73"/>
      <c r="B222" s="8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>
      <c r="A223" s="73"/>
      <c r="B223" s="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73"/>
      <c r="B224" s="8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>
      <c r="A225" s="73"/>
      <c r="B225" s="8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73"/>
      <c r="B226" s="8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73"/>
      <c r="B227" s="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73"/>
      <c r="B228" s="8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73"/>
      <c r="B229" s="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>
      <c r="A230" s="73"/>
      <c r="B230" s="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>
      <c r="A231" s="73"/>
      <c r="B231" s="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>
      <c r="A232" s="73"/>
      <c r="B232" s="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73"/>
      <c r="B233" s="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73"/>
      <c r="B234" s="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73"/>
      <c r="B235" s="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>
      <c r="A236" s="73"/>
      <c r="B236" s="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>
      <c r="A237" s="73"/>
      <c r="B237" s="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>
      <c r="A238" s="73"/>
      <c r="B238" s="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>
      <c r="A239" s="73"/>
      <c r="B239" s="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>
      <c r="A240" s="73"/>
      <c r="B240" s="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>
      <c r="A241" s="73"/>
      <c r="B241" s="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>
      <c r="A242" s="73"/>
      <c r="B242" s="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>
      <c r="A243" s="73"/>
      <c r="B243" s="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73"/>
      <c r="B244" s="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73"/>
      <c r="B245" s="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73"/>
      <c r="B246" s="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73"/>
      <c r="B247" s="8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73"/>
      <c r="B248" s="8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73"/>
      <c r="B249" s="8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73"/>
      <c r="B250" s="8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73"/>
      <c r="B251" s="8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73"/>
      <c r="B252" s="8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73"/>
      <c r="B253" s="8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73"/>
      <c r="B254" s="8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73"/>
      <c r="B255" s="8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73"/>
      <c r="B256" s="8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73"/>
      <c r="B257" s="8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73"/>
      <c r="B258" s="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73"/>
      <c r="B259" s="8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73"/>
      <c r="B260" s="8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73"/>
      <c r="B261" s="8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73"/>
      <c r="B262" s="8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73"/>
      <c r="B263" s="8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73"/>
      <c r="B264" s="8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73"/>
      <c r="B265" s="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73"/>
      <c r="B266" s="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>
      <c r="A267" s="73"/>
      <c r="B267" s="8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>
      <c r="A268" s="73"/>
      <c r="B268" s="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>
      <c r="A269" s="73"/>
      <c r="B269" s="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>
      <c r="A270" s="73"/>
      <c r="B270" s="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>
      <c r="A271" s="73"/>
      <c r="B271" s="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>
      <c r="A272" s="73"/>
      <c r="B272" s="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>
      <c r="A273" s="73"/>
      <c r="B273" s="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>
      <c r="A274" s="73"/>
      <c r="B274" s="8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>
      <c r="A275" s="73"/>
      <c r="B275" s="8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>
      <c r="A276" s="73"/>
      <c r="B276" s="8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>
      <c r="A277" s="73"/>
      <c r="B277" s="8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>
      <c r="A278" s="73"/>
      <c r="B278" s="8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>
      <c r="A279" s="73"/>
      <c r="B279" s="8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>
      <c r="A280" s="73"/>
      <c r="B280" s="8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>
      <c r="A281" s="73"/>
      <c r="B281" s="8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>
      <c r="A282" s="73"/>
      <c r="B282" s="8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73"/>
      <c r="B283" s="8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73"/>
      <c r="B284" s="8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>
      <c r="A285" s="73"/>
      <c r="B285" s="8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>
      <c r="A286" s="73"/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>
      <c r="A287" s="73"/>
      <c r="B287" s="8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>
      <c r="A288" s="73"/>
      <c r="B288" s="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>
      <c r="A289" s="73"/>
      <c r="B289" s="8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>
      <c r="A290" s="73"/>
      <c r="B290" s="8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>
      <c r="A291" s="73"/>
      <c r="B291" s="8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>
      <c r="A292" s="73"/>
      <c r="B292" s="8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.75">
      <c r="A293" s="73"/>
      <c r="B293" s="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.75">
      <c r="A294" s="73"/>
      <c r="B294" s="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.75">
      <c r="A295" s="73"/>
      <c r="B295" s="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.75">
      <c r="A296" s="73"/>
      <c r="B296" s="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.75">
      <c r="A297" s="73"/>
      <c r="B297" s="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.75">
      <c r="A298" s="73"/>
      <c r="B298" s="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.75">
      <c r="A299" s="73"/>
      <c r="B299" s="8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.75">
      <c r="A300" s="73"/>
      <c r="B300" s="8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.75">
      <c r="A301" s="73"/>
      <c r="B301" s="8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.75">
      <c r="A302" s="73"/>
      <c r="B302" s="8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.75">
      <c r="A303" s="73"/>
      <c r="B303" s="8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.75">
      <c r="A304" s="73"/>
      <c r="B304" s="8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.75">
      <c r="A305" s="73"/>
      <c r="B305" s="8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.75">
      <c r="A306" s="73"/>
      <c r="B306" s="8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.75">
      <c r="A307" s="73"/>
      <c r="B307" s="8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.75">
      <c r="A308" s="73"/>
      <c r="B308" s="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.75">
      <c r="A309" s="73"/>
      <c r="B309" s="8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.75">
      <c r="A310" s="73"/>
      <c r="B310" s="8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.75">
      <c r="A311" s="73"/>
      <c r="B311" s="8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.75">
      <c r="A312" s="73"/>
      <c r="B312" s="8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.75">
      <c r="A313" s="73"/>
      <c r="B313" s="8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.75">
      <c r="A314" s="73"/>
      <c r="B314" s="8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.75">
      <c r="A315" s="73"/>
      <c r="B315" s="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.75">
      <c r="A316" s="73"/>
      <c r="B316" s="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.75">
      <c r="A317" s="73"/>
      <c r="B317" s="8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.75">
      <c r="A318" s="73"/>
      <c r="B318" s="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.75">
      <c r="A319" s="73"/>
      <c r="B319" s="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.75">
      <c r="A320" s="73"/>
      <c r="B320" s="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.75">
      <c r="A321" s="73"/>
      <c r="B321" s="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.75">
      <c r="A322" s="73"/>
      <c r="B322" s="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.75">
      <c r="A323" s="73"/>
      <c r="B323" s="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.75">
      <c r="A324" s="73"/>
      <c r="B324" s="8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.75">
      <c r="A325" s="73"/>
      <c r="B325" s="8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.75">
      <c r="A326" s="73"/>
      <c r="B326" s="8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.75">
      <c r="A327" s="73"/>
      <c r="B327" s="8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.75">
      <c r="A328" s="73"/>
      <c r="B328" s="8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.75">
      <c r="A329" s="73"/>
      <c r="B329" s="8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.75">
      <c r="A330" s="73"/>
      <c r="B330" s="8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.75">
      <c r="A331" s="73"/>
      <c r="B331" s="8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.75">
      <c r="A332" s="73"/>
      <c r="B332" s="8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.75">
      <c r="A333" s="73"/>
      <c r="B333" s="8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.75">
      <c r="A334" s="73"/>
      <c r="B334" s="8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.75">
      <c r="A335" s="73"/>
      <c r="B335" s="8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.75">
      <c r="A336" s="73"/>
      <c r="B336" s="8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.75">
      <c r="A337" s="73"/>
      <c r="B337" s="8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.75">
      <c r="A338" s="73"/>
      <c r="B338" s="8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.75">
      <c r="A339" s="73"/>
      <c r="B339" s="8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.75">
      <c r="A340" s="73"/>
      <c r="B340" s="8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.75">
      <c r="A341" s="73"/>
      <c r="B341" s="8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.75">
      <c r="A342" s="73"/>
      <c r="B342" s="8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.75">
      <c r="A343" s="73"/>
      <c r="B343" s="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.75">
      <c r="A344" s="73"/>
      <c r="B344" s="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.75">
      <c r="A345" s="73"/>
      <c r="B345" s="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.75">
      <c r="A346" s="73"/>
      <c r="B346" s="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.75">
      <c r="A347" s="73"/>
      <c r="B347" s="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.75">
      <c r="A348" s="73"/>
      <c r="B348" s="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.75">
      <c r="A349" s="73"/>
      <c r="B349" s="8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.75">
      <c r="A350" s="73"/>
      <c r="B350" s="8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.75">
      <c r="A351" s="73"/>
      <c r="B351" s="8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.75">
      <c r="A352" s="73"/>
      <c r="B352" s="8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.75">
      <c r="A353" s="73"/>
      <c r="B353" s="8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.75">
      <c r="A354" s="73"/>
      <c r="B354" s="8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.75">
      <c r="A355" s="73"/>
      <c r="B355" s="8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.75">
      <c r="A356" s="73"/>
      <c r="B356" s="8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.75">
      <c r="A357" s="73"/>
      <c r="B357" s="8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.75">
      <c r="A358" s="73"/>
      <c r="B358" s="8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.75">
      <c r="A359" s="73"/>
      <c r="B359" s="8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.75">
      <c r="A360" s="73"/>
      <c r="B360" s="8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.75">
      <c r="A361" s="73"/>
      <c r="B361" s="8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.75">
      <c r="A362" s="73"/>
      <c r="B362" s="8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.75">
      <c r="A363" s="73"/>
      <c r="B363" s="8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</sheetData>
  <sheetProtection/>
  <mergeCells count="15">
    <mergeCell ref="A38:B38"/>
    <mergeCell ref="A3:O4"/>
    <mergeCell ref="A1:O1"/>
    <mergeCell ref="A26:B26"/>
    <mergeCell ref="A5:O5"/>
    <mergeCell ref="A6:O6"/>
    <mergeCell ref="A30:O30"/>
    <mergeCell ref="A27:O28"/>
    <mergeCell ref="A29:O29"/>
    <mergeCell ref="D43:F43"/>
    <mergeCell ref="D41:F41"/>
    <mergeCell ref="I40:J40"/>
    <mergeCell ref="J39:K39"/>
    <mergeCell ref="I41:J41"/>
    <mergeCell ref="I43:J43"/>
  </mergeCells>
  <printOptions horizontalCentered="1"/>
  <pageMargins left="0" right="0" top="0" bottom="0" header="0.31496062992125984" footer="0.31496062992125984"/>
  <pageSetup firstPageNumber="3" useFirstPageNumber="1" horizontalDpi="600" verticalDpi="600" orientation="landscape" paperSize="9" scale="81" r:id="rId1"/>
  <headerFooter alignWithMargins="0">
    <oddFooter>&amp;R&amp;P</oddFooter>
  </headerFooter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2015-11-05T12:44:45Z</cp:lastPrinted>
  <dcterms:created xsi:type="dcterms:W3CDTF">2013-09-11T11:00:21Z</dcterms:created>
  <dcterms:modified xsi:type="dcterms:W3CDTF">2015-11-06T12:07:13Z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